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4795" windowHeight="12105"/>
  </bookViews>
  <sheets>
    <sheet name="廚餘總產出量" sheetId="7" r:id="rId1"/>
    <sheet name="107年度全國(及各縣市)垃圾清理概況(1080318版)" sheetId="4" r:id="rId2"/>
    <sheet name="107年度垃圾性質分析" sheetId="5" r:id="rId3"/>
    <sheet name="107年度垃圾性質分析(續)" sheetId="6" r:id="rId4"/>
  </sheets>
  <externalReferences>
    <externalReference r:id="rId5"/>
    <externalReference r:id="rId6"/>
  </externalReferences>
  <definedNames>
    <definedName name="pp" localSheetId="2">'107年度垃圾性質分析'!$A$3:$N$36</definedName>
    <definedName name="pp" localSheetId="3">'107年度垃圾性質分析(續)'!$A$3:$N$36</definedName>
    <definedName name="pp">#REF!</definedName>
    <definedName name="_xlnm.Print_Area" localSheetId="1">'107年度全國(及各縣市)垃圾清理概況(1080318版)'!$A$1:$R$38</definedName>
    <definedName name="_xlnm.Print_Area" localSheetId="2">'107年度垃圾性質分析'!$A$3:$N$35</definedName>
    <definedName name="_xlnm.Print_Area" localSheetId="3">'107年度垃圾性質分析(續)'!$A$3:$N$37</definedName>
  </definedNames>
  <calcPr calcId="145621"/>
</workbook>
</file>

<file path=xl/calcChain.xml><?xml version="1.0" encoding="utf-8"?>
<calcChain xmlns="http://schemas.openxmlformats.org/spreadsheetml/2006/main">
  <c r="E11" i="7" l="1"/>
  <c r="G11" i="7" s="1"/>
  <c r="H11" i="7" s="1"/>
  <c r="J11" i="7" s="1"/>
  <c r="A37" i="6" l="1"/>
  <c r="A36" i="6"/>
  <c r="A35" i="6"/>
  <c r="A6" i="6"/>
  <c r="A5" i="6"/>
  <c r="H2" i="6"/>
  <c r="A34" i="5"/>
  <c r="A6" i="5"/>
  <c r="A5" i="5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</calcChain>
</file>

<file path=xl/comments1.xml><?xml version="1.0" encoding="utf-8"?>
<comments xmlns="http://schemas.openxmlformats.org/spreadsheetml/2006/main">
  <authors>
    <author>utrust</author>
  </authors>
  <commentList>
    <comment ref="E2" authorId="0">
      <text>
        <r>
          <rPr>
            <b/>
            <sz val="9"/>
            <color indexed="81"/>
            <rFont val="Tahoma"/>
            <family val="2"/>
          </rPr>
          <t>utrust: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焚化+掩埋+其他堆置</t>
        </r>
      </text>
    </comment>
  </commentList>
</comments>
</file>

<file path=xl/sharedStrings.xml><?xml version="1.0" encoding="utf-8"?>
<sst xmlns="http://schemas.openxmlformats.org/spreadsheetml/2006/main" count="244" uniqueCount="162">
  <si>
    <t>年別</t>
  </si>
  <si>
    <t>垃圾</t>
  </si>
  <si>
    <t>總產生量</t>
  </si>
  <si>
    <t>清運垃圾中廚餘量</t>
  </si>
  <si>
    <t>廚餘</t>
  </si>
  <si>
    <t>回收量</t>
  </si>
  <si>
    <r>
      <t>總產出量</t>
    </r>
    <r>
      <rPr>
        <sz val="12"/>
        <color theme="1"/>
        <rFont val="Times New Roman"/>
        <family val="1"/>
      </rPr>
      <t>.</t>
    </r>
  </si>
  <si>
    <t>廚餘產生</t>
  </si>
  <si>
    <r>
      <t>占垃圾產生</t>
    </r>
    <r>
      <rPr>
        <sz val="12"/>
        <color theme="1"/>
        <rFont val="Times New Roman"/>
        <family val="1"/>
      </rPr>
      <t>(%)...</t>
    </r>
  </si>
  <si>
    <r>
      <t>回收率</t>
    </r>
    <r>
      <rPr>
        <sz val="12"/>
        <color theme="1"/>
        <rFont val="Times New Roman"/>
        <family val="1"/>
      </rPr>
      <t>(%)</t>
    </r>
  </si>
  <si>
    <r>
      <t>未回收率</t>
    </r>
    <r>
      <rPr>
        <sz val="12"/>
        <color theme="1"/>
        <rFont val="Times New Roman"/>
        <family val="1"/>
      </rPr>
      <t>(%).</t>
    </r>
  </si>
  <si>
    <t>垃圾清運量</t>
  </si>
  <si>
    <r>
      <t>(</t>
    </r>
    <r>
      <rPr>
        <sz val="12"/>
        <color theme="1"/>
        <rFont val="標楷體"/>
        <family val="4"/>
        <charset val="136"/>
      </rPr>
      <t>不計入掩埋及其他，只算焚化</t>
    </r>
    <r>
      <rPr>
        <sz val="12"/>
        <color theme="1"/>
        <rFont val="Times New Roman"/>
        <family val="1"/>
      </rPr>
      <t>)</t>
    </r>
  </si>
  <si>
    <r>
      <t>垃圾性質分析</t>
    </r>
    <r>
      <rPr>
        <sz val="12"/>
        <color theme="1"/>
        <rFont val="Times New Roman"/>
        <family val="1"/>
      </rPr>
      <t>(%)</t>
    </r>
  </si>
  <si>
    <r>
      <t>(</t>
    </r>
    <r>
      <rPr>
        <sz val="12"/>
        <color theme="1"/>
        <rFont val="標楷體"/>
        <family val="4"/>
        <charset val="136"/>
      </rPr>
      <t>廚餘類</t>
    </r>
    <r>
      <rPr>
        <sz val="12"/>
        <color theme="1"/>
        <rFont val="Times New Roman"/>
        <family val="1"/>
      </rPr>
      <t>)</t>
    </r>
  </si>
  <si>
    <t>清運垃圾</t>
  </si>
  <si>
    <t>中廚餘量</t>
  </si>
  <si>
    <t>A</t>
  </si>
  <si>
    <t>B</t>
  </si>
  <si>
    <t>C</t>
  </si>
  <si>
    <t>D(=B*C)</t>
  </si>
  <si>
    <t>E</t>
  </si>
  <si>
    <t>F(=D+E)</t>
  </si>
  <si>
    <t>G(=F/A*100)</t>
  </si>
  <si>
    <t>H(=E/A*100)</t>
  </si>
  <si>
    <t>I(=G-H)</t>
  </si>
  <si>
    <r>
      <t>101</t>
    </r>
    <r>
      <rPr>
        <sz val="12"/>
        <color theme="1"/>
        <rFont val="標楷體"/>
        <family val="4"/>
        <charset val="136"/>
      </rPr>
      <t>年</t>
    </r>
  </si>
  <si>
    <r>
      <t>102</t>
    </r>
    <r>
      <rPr>
        <sz val="12"/>
        <color theme="1"/>
        <rFont val="標楷體"/>
        <family val="4"/>
        <charset val="136"/>
      </rPr>
      <t>年</t>
    </r>
  </si>
  <si>
    <r>
      <t>103</t>
    </r>
    <r>
      <rPr>
        <sz val="12"/>
        <color theme="1"/>
        <rFont val="標楷體"/>
        <family val="4"/>
        <charset val="136"/>
      </rPr>
      <t>年</t>
    </r>
  </si>
  <si>
    <r>
      <t>104</t>
    </r>
    <r>
      <rPr>
        <sz val="12"/>
        <color theme="1"/>
        <rFont val="標楷體"/>
        <family val="4"/>
        <charset val="136"/>
      </rPr>
      <t>年</t>
    </r>
  </si>
  <si>
    <r>
      <t>105</t>
    </r>
    <r>
      <rPr>
        <sz val="12"/>
        <color theme="1"/>
        <rFont val="標楷體"/>
        <family val="4"/>
        <charset val="136"/>
      </rPr>
      <t>年</t>
    </r>
  </si>
  <si>
    <r>
      <t>106</t>
    </r>
    <r>
      <rPr>
        <sz val="12"/>
        <color theme="1"/>
        <rFont val="標楷體"/>
        <family val="4"/>
        <charset val="136"/>
      </rPr>
      <t>年</t>
    </r>
  </si>
  <si>
    <r>
      <t>107</t>
    </r>
    <r>
      <rPr>
        <sz val="12"/>
        <color rgb="FF6600FF"/>
        <rFont val="標楷體"/>
        <family val="4"/>
        <charset val="136"/>
      </rPr>
      <t>年</t>
    </r>
  </si>
  <si>
    <t>全國垃圾清理概況表(統計室版)</t>
    <phoneticPr fontId="9" type="noConversion"/>
  </si>
  <si>
    <t>108.03.18</t>
    <phoneticPr fontId="9" type="noConversion"/>
  </si>
  <si>
    <t>年月</t>
    <phoneticPr fontId="9" type="noConversion"/>
  </si>
  <si>
    <t>一般廢棄物產生量</t>
    <phoneticPr fontId="9" type="noConversion"/>
  </si>
  <si>
    <t>垃圾產生量</t>
    <phoneticPr fontId="9" type="noConversion"/>
  </si>
  <si>
    <t>事業員工
生活垃圾</t>
    <phoneticPr fontId="9" type="noConversion"/>
  </si>
  <si>
    <t>垃圾清運量
(不含事業員工生活垃圾)</t>
    <phoneticPr fontId="9" type="noConversion"/>
  </si>
  <si>
    <t>資源垃圾量</t>
    <phoneticPr fontId="9" type="noConversion"/>
  </si>
  <si>
    <t>廚餘</t>
    <phoneticPr fontId="9" type="noConversion"/>
  </si>
  <si>
    <t>巨大垃圾回收再利用量</t>
  </si>
  <si>
    <t>資源回收率</t>
  </si>
  <si>
    <t>廚餘回收率</t>
  </si>
  <si>
    <t>巨大垃圾回收再利用率</t>
  </si>
  <si>
    <t>垃圾回收率</t>
  </si>
  <si>
    <t>垃圾妥善處理率</t>
  </si>
  <si>
    <t>每人每日
垃圾產生量</t>
    <phoneticPr fontId="9" type="noConversion"/>
  </si>
  <si>
    <t>每人每日
垃圾清運量</t>
    <phoneticPr fontId="9" type="noConversion"/>
  </si>
  <si>
    <t>垃圾清運量較歷史最高減少比率</t>
  </si>
  <si>
    <t>平均每人每日一般廢棄物產生量</t>
    <phoneticPr fontId="9" type="noConversion"/>
  </si>
  <si>
    <t>一般廢棄物
回收率</t>
    <phoneticPr fontId="9" type="noConversion"/>
  </si>
  <si>
    <t>公噸</t>
    <phoneticPr fontId="9" type="noConversion"/>
  </si>
  <si>
    <t>%</t>
    <phoneticPr fontId="9" type="noConversion"/>
  </si>
  <si>
    <t>公斤</t>
    <phoneticPr fontId="9" type="noConversion"/>
  </si>
  <si>
    <t>A'
=B+C+D+E+F</t>
    <phoneticPr fontId="9" type="noConversion"/>
  </si>
  <si>
    <t>A
=C+D+E+F</t>
    <phoneticPr fontId="9" type="noConversion"/>
  </si>
  <si>
    <t>D</t>
  </si>
  <si>
    <t>F</t>
    <phoneticPr fontId="9" type="noConversion"/>
  </si>
  <si>
    <t>D/A</t>
    <phoneticPr fontId="9" type="noConversion"/>
  </si>
  <si>
    <t>E/A</t>
    <phoneticPr fontId="9" type="noConversion"/>
  </si>
  <si>
    <t>F/A</t>
    <phoneticPr fontId="9" type="noConversion"/>
  </si>
  <si>
    <t>(D+E+F)/A</t>
    <phoneticPr fontId="9" type="noConversion"/>
  </si>
  <si>
    <t>垃圾產生量/人口數/日數</t>
  </si>
  <si>
    <t>垃圾清運量/人口數/日數</t>
    <phoneticPr fontId="9" type="noConversion"/>
  </si>
  <si>
    <t>1-(當年垃圾清運量/87年垃圾清運量)</t>
  </si>
  <si>
    <t>一般廢棄物產生量/人口數/日數</t>
    <phoneticPr fontId="9" type="noConversion"/>
  </si>
  <si>
    <t>(資源回收量+廚餘回收量+巨大垃圾回收再利用量)/一般廢棄物產生量</t>
    <phoneticPr fontId="9" type="noConversion"/>
  </si>
  <si>
    <t>備註：</t>
  </si>
  <si>
    <t>1. 一般廢棄物產生量(A') ：107年起納入事業員工生活垃圾量；垃圾產生量(A) + 事業員工生活垃圾量(B) = 垃圾清運量(C) + 資源回收量(D)
                                          + 廚餘回收量(E) + 巨大垃圾回收再利用量(F) + 事業員工生活垃圾量(B)。</t>
    <phoneticPr fontId="9" type="noConversion"/>
  </si>
  <si>
    <t>列管</t>
    <phoneticPr fontId="9" type="noConversion"/>
  </si>
  <si>
    <t>年度</t>
    <phoneticPr fontId="9" type="noConversion"/>
  </si>
  <si>
    <t>垃圾清運量減量率</t>
    <phoneticPr fontId="9" type="noConversion"/>
  </si>
  <si>
    <t>垃圾回收率</t>
    <phoneticPr fontId="9" type="noConversion"/>
  </si>
  <si>
    <t>資源垃圾回收增量率</t>
    <phoneticPr fontId="9" type="noConversion"/>
  </si>
  <si>
    <t>2. 垃圾產生量(A) ：垃圾清運量(C) + 資源回收量(D) + 廚餘回收量(E) + 巨大垃圾回收再利用量(F)。</t>
    <phoneticPr fontId="9" type="noConversion"/>
  </si>
  <si>
    <t>施政計畫</t>
    <phoneticPr fontId="9" type="noConversion"/>
  </si>
  <si>
    <t>105年</t>
    <phoneticPr fontId="9" type="noConversion"/>
  </si>
  <si>
    <t>基準年</t>
    <phoneticPr fontId="9" type="noConversion"/>
  </si>
  <si>
    <t>3. 垃圾清運量(C) ：一般垃圾(焚化量、掩埋量及暫置量)及巨大垃圾(焚化量及掩埋量)，不含清運「事業員工生活垃圾量」及「過去暫存
                             垃圾量」。</t>
    <phoneticPr fontId="9" type="noConversion"/>
  </si>
  <si>
    <t>106年</t>
  </si>
  <si>
    <t>107年</t>
  </si>
  <si>
    <t>4. 資源回收量(D) ：「資源垃圾」量包含公告應回收廢物品及容器回收量及其他公告應回收項目)，其他公告應回收項目：104年
                             以前包括執行機關回收之「紙類」、「舊衣類」、「其他金屬製品」、「光碟片」、「行動電話」及「其他」等6項
                             回收量。105年起再納入「其他塑膠製品」、「其他玻璃製品」、「食用油」等3項之回收量。</t>
    <phoneticPr fontId="9" type="noConversion"/>
  </si>
  <si>
    <t>108年</t>
  </si>
  <si>
    <t>109年</t>
  </si>
  <si>
    <t>110年</t>
  </si>
  <si>
    <t>5. 廚餘回收量(E) ：廚餘係養豬、堆肥、其他廚餘再利用加總而得，91年(含)以前僅廚餘僅包含堆肥，92年起將養豬及其他廚餘納入。</t>
    <phoneticPr fontId="9" type="noConversion"/>
  </si>
  <si>
    <t>111年</t>
  </si>
  <si>
    <t>6. 巨大圾圾再利用量(F) ：指巨大垃圾回收經修復後再使用或破碎分選後再利用之數量。</t>
    <phoneticPr fontId="9" type="noConversion"/>
  </si>
  <si>
    <t>7. 垃圾清運量較歷史最高減少比率：1 - (當年垃圾清運量 / 87年垃圾清運量) × 100%</t>
    <phoneticPr fontId="9" type="noConversion"/>
  </si>
  <si>
    <t>8. 統計室資料:截至107年。</t>
    <phoneticPr fontId="9" type="noConversion"/>
  </si>
  <si>
    <t>公　開　類</t>
  </si>
  <si>
    <t>行政院環境保護署</t>
  </si>
  <si>
    <t>年　　　報</t>
  </si>
  <si>
    <t>期間終了2個月內編報</t>
  </si>
  <si>
    <t>1135-02-01</t>
  </si>
  <si>
    <t>垃圾性質分析</t>
  </si>
  <si>
    <t>中華民國107年</t>
  </si>
  <si>
    <t>採
樣
地
區</t>
    <phoneticPr fontId="9" type="noConversion"/>
  </si>
  <si>
    <r>
      <t>物　　　　　理　　　　　組　　　　　成　　</t>
    </r>
    <r>
      <rPr>
        <sz val="12"/>
        <rFont val="Times New Roman"/>
        <family val="1"/>
      </rPr>
      <t xml:space="preserve">  (</t>
    </r>
    <r>
      <rPr>
        <sz val="12"/>
        <rFont val="標楷體"/>
        <family val="4"/>
        <charset val="136"/>
      </rPr>
      <t>　濕　　　基　</t>
    </r>
    <r>
      <rPr>
        <sz val="12"/>
        <rFont val="Times New Roman"/>
        <family val="1"/>
      </rPr>
      <t>)  (100</t>
    </r>
    <r>
      <rPr>
        <sz val="12"/>
        <rFont val="標楷體"/>
        <family val="4"/>
        <charset val="136"/>
      </rPr>
      <t>％</t>
    </r>
    <r>
      <rPr>
        <sz val="12"/>
        <rFont val="Times New Roman"/>
        <family val="1"/>
      </rPr>
      <t>)</t>
    </r>
    <phoneticPr fontId="9" type="noConversion"/>
  </si>
  <si>
    <t>可　　　　　　　　　　燃　　　　　　　　　　物</t>
    <phoneticPr fontId="9" type="noConversion"/>
  </si>
  <si>
    <t>不　　　　　可　　　　　燃　　　　　物</t>
    <phoneticPr fontId="9" type="noConversion"/>
  </si>
  <si>
    <t>總
計</t>
    <phoneticPr fontId="9" type="noConversion"/>
  </si>
  <si>
    <t>紙
類</t>
    <phoneticPr fontId="9" type="noConversion"/>
  </si>
  <si>
    <t>纖維
布類</t>
    <phoneticPr fontId="9" type="noConversion"/>
  </si>
  <si>
    <t>木竹、
稻草、
落葉類</t>
    <phoneticPr fontId="9" type="noConversion"/>
  </si>
  <si>
    <t>廚
餘
類</t>
    <phoneticPr fontId="9" type="noConversion"/>
  </si>
  <si>
    <t>塑
膠
類</t>
    <phoneticPr fontId="9" type="noConversion"/>
  </si>
  <si>
    <t>皮革、
橡膠類</t>
    <phoneticPr fontId="9" type="noConversion"/>
  </si>
  <si>
    <r>
      <t xml:space="preserve">其　他
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含</t>
    </r>
    <r>
      <rPr>
        <sz val="12"/>
        <rFont val="Times New Roman"/>
        <family val="1"/>
      </rPr>
      <t>5mm</t>
    </r>
    <r>
      <rPr>
        <sz val="12"/>
        <rFont val="標楷體"/>
        <family val="4"/>
        <charset val="136"/>
      </rPr>
      <t>以
下之雜物</t>
    </r>
    <r>
      <rPr>
        <sz val="12"/>
        <rFont val="Times New Roman"/>
        <family val="1"/>
      </rPr>
      <t>)</t>
    </r>
    <phoneticPr fontId="9" type="noConversion"/>
  </si>
  <si>
    <t>鐵金
屬類</t>
    <phoneticPr fontId="9" type="noConversion"/>
  </si>
  <si>
    <t>非　鐵
金屬類</t>
    <phoneticPr fontId="9" type="noConversion"/>
  </si>
  <si>
    <t>玻
璃
類</t>
    <phoneticPr fontId="9" type="noConversion"/>
  </si>
  <si>
    <r>
      <t xml:space="preserve">其他不燃物
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陶磁、砂土</t>
    </r>
    <r>
      <rPr>
        <sz val="12"/>
        <rFont val="Times New Roman"/>
        <family val="1"/>
      </rPr>
      <t>)</t>
    </r>
    <phoneticPr fontId="9" type="noConversion"/>
  </si>
  <si>
    <t>(％)</t>
    <phoneticPr fontId="9" type="noConversion"/>
  </si>
  <si>
    <t>總　　計</t>
  </si>
  <si>
    <t>　新北市</t>
  </si>
  <si>
    <t>　臺北市</t>
  </si>
  <si>
    <t>　桃園市</t>
  </si>
  <si>
    <t>　臺中市</t>
  </si>
  <si>
    <t>　臺南市</t>
  </si>
  <si>
    <t>　高雄市</t>
  </si>
  <si>
    <t>　宜蘭縣</t>
  </si>
  <si>
    <t>　新竹縣</t>
  </si>
  <si>
    <t>　苗栗縣</t>
  </si>
  <si>
    <t>　彰化縣</t>
  </si>
  <si>
    <t>　南投縣</t>
  </si>
  <si>
    <t>　雲林縣</t>
  </si>
  <si>
    <t>　嘉義縣</t>
  </si>
  <si>
    <t>　屏東縣</t>
  </si>
  <si>
    <t>　臺東縣</t>
  </si>
  <si>
    <t>　花蓮縣</t>
  </si>
  <si>
    <t>　澎湖縣</t>
  </si>
  <si>
    <t>　基隆市</t>
  </si>
  <si>
    <t>　新竹市</t>
  </si>
  <si>
    <t>　嘉義市</t>
  </si>
  <si>
    <t>　金門縣</t>
  </si>
  <si>
    <t>　連江縣</t>
  </si>
  <si>
    <t>垃圾性質分析(續)</t>
  </si>
  <si>
    <t>中華民國108年 3月15日</t>
  </si>
  <si>
    <t>依據環境保護署環境督察總隊之各直轄市及縣、市垃圾性質統計資料編製。</t>
  </si>
  <si>
    <t>本表編製1份自存，電子檔上載本署網站。</t>
  </si>
  <si>
    <r>
      <t>化　　　　　　　學　　　　　　　分　　　　　　　析　</t>
    </r>
    <r>
      <rPr>
        <sz val="12"/>
        <rFont val="Times New Roman"/>
        <family val="1"/>
      </rPr>
      <t xml:space="preserve">   (100%)</t>
    </r>
    <phoneticPr fontId="9" type="noConversion"/>
  </si>
  <si>
    <t>發　　　　熱　　　　量</t>
    <phoneticPr fontId="9" type="noConversion"/>
  </si>
  <si>
    <t>生　物
可分解
碳氮比</t>
    <phoneticPr fontId="9" type="noConversion"/>
  </si>
  <si>
    <t>水
分</t>
    <phoneticPr fontId="9" type="noConversion"/>
  </si>
  <si>
    <t>灰
分</t>
    <phoneticPr fontId="9" type="noConversion"/>
  </si>
  <si>
    <r>
      <t>可　　　　　燃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　　　　　分　　　　</t>
    </r>
    <r>
      <rPr>
        <sz val="12"/>
        <rFont val="Times New Roman"/>
        <family val="1"/>
      </rPr>
      <t xml:space="preserve"> (</t>
    </r>
    <r>
      <rPr>
        <sz val="12"/>
        <rFont val="標楷體"/>
        <family val="4"/>
        <charset val="136"/>
      </rPr>
      <t>元　　素　　分　　析</t>
    </r>
    <r>
      <rPr>
        <sz val="12"/>
        <rFont val="Times New Roman"/>
        <family val="1"/>
      </rPr>
      <t>)</t>
    </r>
    <phoneticPr fontId="9" type="noConversion"/>
  </si>
  <si>
    <t>乾　基
發熱量</t>
    <phoneticPr fontId="9" type="noConversion"/>
  </si>
  <si>
    <r>
      <t>濕基高位
發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熱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量</t>
    </r>
    <phoneticPr fontId="9" type="noConversion"/>
  </si>
  <si>
    <r>
      <t>濕基低位
發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熱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量</t>
    </r>
    <phoneticPr fontId="9" type="noConversion"/>
  </si>
  <si>
    <t>計</t>
    <phoneticPr fontId="9" type="noConversion"/>
  </si>
  <si>
    <t>碳</t>
    <phoneticPr fontId="9" type="noConversion"/>
  </si>
  <si>
    <t>氫</t>
    <phoneticPr fontId="9" type="noConversion"/>
  </si>
  <si>
    <t>氧</t>
    <phoneticPr fontId="9" type="noConversion"/>
  </si>
  <si>
    <t>氮</t>
    <phoneticPr fontId="9" type="noConversion"/>
  </si>
  <si>
    <t>硫</t>
    <phoneticPr fontId="9" type="noConversion"/>
  </si>
  <si>
    <t>氯</t>
    <phoneticPr fontId="9" type="noConversion"/>
  </si>
  <si>
    <t>Kcal/Kg</t>
    <phoneticPr fontId="9" type="noConversion"/>
  </si>
  <si>
    <t>填表　　　　　　　　　　　　審核　　　　　　　　　　　　　業務主管人員　　　　　　　　　　　　　　　機關首長
　　　　　　　　　　　　　　　　　　　　　　　　　　　　　主辦統計人員</t>
    <phoneticPr fontId="9" type="noConversion"/>
  </si>
  <si>
    <t>↑查垃圾性質分析中的廚餘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</si>
</sst>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_-;\-* #,##0.00_-;_-* &quot;-&quot;??_-;_-@_-"/>
    <numFmt numFmtId="180" formatCode="#,##0_ "/>
    <numFmt numFmtId="181" formatCode="0.00_);[Red]\(0.00\)"/>
    <numFmt numFmtId="182" formatCode="0.000_);[Red]\(0.000\)"/>
    <numFmt numFmtId="183" formatCode="_-* #,##0_-;\-* #,##0_-;_-* &quot;-&quot;??_-;_-@_-"/>
    <numFmt numFmtId="184" formatCode="0.000_ "/>
    <numFmt numFmtId="185" formatCode="0.0%"/>
    <numFmt numFmtId="186" formatCode="#,##0.0000;\-#,##0.0000;&quot;－&quot;"/>
    <numFmt numFmtId="187" formatCode="##0.00"/>
    <numFmt numFmtId="188" formatCode="##0.00;\-##0.00;&quot;    －&quot;"/>
    <numFmt numFmtId="189" formatCode="##,##0.00"/>
    <numFmt numFmtId="190" formatCode="0.00_ "/>
  </numFmts>
  <fonts count="29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Calibri"/>
      <family val="2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sz val="12"/>
      <color rgb="FF6600FF"/>
      <name val="Times New Roman"/>
      <family val="1"/>
    </font>
    <font>
      <sz val="12"/>
      <color rgb="FF6600FF"/>
      <name val="標楷體"/>
      <family val="4"/>
      <charset val="136"/>
    </font>
    <font>
      <b/>
      <sz val="16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sz val="12"/>
      <name val="新細明體"/>
      <family val="1"/>
      <charset val="136"/>
    </font>
    <font>
      <sz val="10"/>
      <name val="新細明體"/>
      <family val="1"/>
      <charset val="136"/>
    </font>
    <font>
      <sz val="12"/>
      <color theme="0" tint="-0.3499862666707357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sz val="9"/>
      <name val="Times New Roman"/>
      <family val="1"/>
    </font>
    <font>
      <sz val="12"/>
      <name val="標楷體"/>
      <family val="4"/>
      <charset val="136"/>
    </font>
    <font>
      <sz val="24"/>
      <name val="標楷體"/>
      <family val="4"/>
      <charset val="136"/>
    </font>
    <font>
      <sz val="12"/>
      <name val="Times New Roman"/>
      <family val="1"/>
    </font>
    <font>
      <sz val="10"/>
      <name val="標楷體"/>
      <family val="4"/>
      <charset val="136"/>
    </font>
    <font>
      <sz val="11"/>
      <name val="新細明體"/>
      <family val="1"/>
      <charset val="136"/>
    </font>
    <font>
      <sz val="12"/>
      <color rgb="FF6600FF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1" fillId="0" borderId="0"/>
  </cellStyleXfs>
  <cellXfs count="191">
    <xf numFmtId="0" fontId="0" fillId="0" borderId="0" xfId="0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180" fontId="0" fillId="2" borderId="0" xfId="0" applyNumberFormat="1" applyFont="1" applyFill="1" applyAlignment="1">
      <alignment vertical="center"/>
    </xf>
    <xf numFmtId="181" fontId="0" fillId="2" borderId="0" xfId="0" applyNumberFormat="1" applyFont="1" applyFill="1" applyAlignment="1">
      <alignment vertical="center"/>
    </xf>
    <xf numFmtId="10" fontId="0" fillId="2" borderId="0" xfId="0" applyNumberFormat="1" applyFont="1" applyFill="1" applyAlignment="1">
      <alignment vertical="center"/>
    </xf>
    <xf numFmtId="181" fontId="10" fillId="2" borderId="0" xfId="0" applyNumberFormat="1" applyFont="1" applyFill="1" applyAlignment="1">
      <alignment horizontal="right" vertical="center"/>
    </xf>
    <xf numFmtId="182" fontId="10" fillId="2" borderId="0" xfId="0" applyNumberFormat="1" applyFont="1" applyFill="1" applyAlignment="1">
      <alignment horizontal="right" vertical="center"/>
    </xf>
    <xf numFmtId="0" fontId="7" fillId="2" borderId="0" xfId="1" applyNumberFormat="1" applyFont="1" applyFill="1" applyAlignment="1">
      <alignment horizontal="right" vertical="center"/>
    </xf>
    <xf numFmtId="0" fontId="0" fillId="2" borderId="12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180" fontId="0" fillId="2" borderId="13" xfId="0" applyNumberFormat="1" applyFont="1" applyFill="1" applyBorder="1" applyAlignment="1">
      <alignment horizontal="center" vertical="center" wrapText="1"/>
    </xf>
    <xf numFmtId="181" fontId="0" fillId="2" borderId="13" xfId="0" applyNumberFormat="1" applyFont="1" applyFill="1" applyBorder="1" applyAlignment="1">
      <alignment horizontal="center" vertical="center" wrapText="1"/>
    </xf>
    <xf numFmtId="10" fontId="0" fillId="2" borderId="13" xfId="0" applyNumberFormat="1" applyFont="1" applyFill="1" applyBorder="1" applyAlignment="1">
      <alignment horizontal="center" vertical="center" wrapText="1"/>
    </xf>
    <xf numFmtId="181" fontId="0" fillId="2" borderId="15" xfId="0" applyNumberFormat="1" applyFont="1" applyFill="1" applyBorder="1" applyAlignment="1">
      <alignment horizontal="center" vertical="center" wrapText="1"/>
    </xf>
    <xf numFmtId="182" fontId="0" fillId="2" borderId="14" xfId="0" applyNumberFormat="1" applyFont="1" applyFill="1" applyBorder="1" applyAlignment="1">
      <alignment horizontal="center" vertical="center" wrapText="1"/>
    </xf>
    <xf numFmtId="10" fontId="11" fillId="3" borderId="16" xfId="1" applyNumberFormat="1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 wrapText="1"/>
    </xf>
    <xf numFmtId="180" fontId="0" fillId="2" borderId="18" xfId="0" applyNumberFormat="1" applyFont="1" applyFill="1" applyBorder="1" applyAlignment="1">
      <alignment horizontal="center" vertical="center" wrapText="1"/>
    </xf>
    <xf numFmtId="181" fontId="0" fillId="2" borderId="18" xfId="0" applyNumberFormat="1" applyFont="1" applyFill="1" applyBorder="1" applyAlignment="1">
      <alignment horizontal="center" vertical="center" wrapText="1"/>
    </xf>
    <xf numFmtId="10" fontId="0" fillId="2" borderId="18" xfId="0" applyNumberFormat="1" applyFont="1" applyFill="1" applyBorder="1" applyAlignment="1">
      <alignment horizontal="center" vertical="center" wrapText="1"/>
    </xf>
    <xf numFmtId="181" fontId="0" fillId="2" borderId="19" xfId="0" applyNumberFormat="1" applyFont="1" applyFill="1" applyBorder="1" applyAlignment="1">
      <alignment horizontal="center" vertical="center" wrapText="1"/>
    </xf>
    <xf numFmtId="182" fontId="0" fillId="2" borderId="18" xfId="0" applyNumberFormat="1" applyFont="1" applyFill="1" applyBorder="1" applyAlignment="1">
      <alignment horizontal="center" vertical="center" wrapText="1"/>
    </xf>
    <xf numFmtId="10" fontId="11" fillId="2" borderId="20" xfId="1" applyNumberFormat="1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180" fontId="12" fillId="2" borderId="18" xfId="0" applyNumberFormat="1" applyFont="1" applyFill="1" applyBorder="1" applyAlignment="1">
      <alignment horizontal="center" vertical="center"/>
    </xf>
    <xf numFmtId="181" fontId="12" fillId="2" borderId="18" xfId="0" applyNumberFormat="1" applyFont="1" applyFill="1" applyBorder="1" applyAlignment="1">
      <alignment horizontal="center" vertical="center"/>
    </xf>
    <xf numFmtId="10" fontId="12" fillId="2" borderId="18" xfId="0" applyNumberFormat="1" applyFont="1" applyFill="1" applyBorder="1" applyAlignment="1">
      <alignment horizontal="center" vertical="center"/>
    </xf>
    <xf numFmtId="10" fontId="12" fillId="2" borderId="18" xfId="0" applyNumberFormat="1" applyFont="1" applyFill="1" applyBorder="1" applyAlignment="1">
      <alignment horizontal="center" vertical="center" wrapText="1"/>
    </xf>
    <xf numFmtId="181" fontId="12" fillId="2" borderId="19" xfId="0" applyNumberFormat="1" applyFont="1" applyFill="1" applyBorder="1" applyAlignment="1">
      <alignment horizontal="center" vertical="center" wrapText="1"/>
    </xf>
    <xf numFmtId="182" fontId="12" fillId="2" borderId="18" xfId="0" applyNumberFormat="1" applyFont="1" applyFill="1" applyBorder="1" applyAlignment="1">
      <alignment horizontal="center" vertical="center" wrapText="1"/>
    </xf>
    <xf numFmtId="10" fontId="12" fillId="2" borderId="20" xfId="1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0" fillId="2" borderId="22" xfId="0" applyFont="1" applyFill="1" applyBorder="1" applyAlignment="1">
      <alignment horizontal="center" vertical="center"/>
    </xf>
    <xf numFmtId="180" fontId="0" fillId="2" borderId="18" xfId="0" applyNumberFormat="1" applyFont="1" applyFill="1" applyBorder="1" applyAlignment="1">
      <alignment horizontal="right" vertical="center"/>
    </xf>
    <xf numFmtId="183" fontId="13" fillId="2" borderId="18" xfId="0" applyNumberFormat="1" applyFont="1" applyFill="1" applyBorder="1" applyAlignment="1">
      <alignment horizontal="right" vertical="center"/>
    </xf>
    <xf numFmtId="181" fontId="0" fillId="2" borderId="18" xfId="0" applyNumberFormat="1" applyFont="1" applyFill="1" applyBorder="1" applyAlignment="1">
      <alignment horizontal="right" vertical="center"/>
    </xf>
    <xf numFmtId="182" fontId="0" fillId="2" borderId="18" xfId="0" applyNumberFormat="1" applyFont="1" applyFill="1" applyBorder="1" applyAlignment="1">
      <alignment horizontal="right" vertical="center"/>
    </xf>
    <xf numFmtId="181" fontId="0" fillId="2" borderId="19" xfId="0" applyNumberFormat="1" applyFont="1" applyFill="1" applyBorder="1" applyAlignment="1">
      <alignment horizontal="right" vertical="center"/>
    </xf>
    <xf numFmtId="43" fontId="11" fillId="2" borderId="23" xfId="1" applyNumberFormat="1" applyFont="1" applyFill="1" applyBorder="1" applyAlignment="1">
      <alignment horizontal="right" vertical="center"/>
    </xf>
    <xf numFmtId="184" fontId="0" fillId="2" borderId="18" xfId="0" applyNumberFormat="1" applyFont="1" applyFill="1" applyBorder="1" applyAlignment="1">
      <alignment horizontal="right" vertical="center"/>
    </xf>
    <xf numFmtId="0" fontId="11" fillId="2" borderId="24" xfId="0" applyFont="1" applyFill="1" applyBorder="1" applyAlignment="1">
      <alignment horizontal="center" vertical="center" wrapText="1"/>
    </xf>
    <xf numFmtId="180" fontId="11" fillId="2" borderId="18" xfId="0" applyNumberFormat="1" applyFont="1" applyFill="1" applyBorder="1" applyAlignment="1">
      <alignment horizontal="right" vertical="center"/>
    </xf>
    <xf numFmtId="180" fontId="11" fillId="2" borderId="25" xfId="0" applyNumberFormat="1" applyFont="1" applyFill="1" applyBorder="1" applyAlignment="1">
      <alignment horizontal="right" vertical="center"/>
    </xf>
    <xf numFmtId="181" fontId="11" fillId="2" borderId="25" xfId="0" applyNumberFormat="1" applyFont="1" applyFill="1" applyBorder="1" applyAlignment="1">
      <alignment horizontal="right" vertical="center"/>
    </xf>
    <xf numFmtId="182" fontId="11" fillId="2" borderId="25" xfId="0" applyNumberFormat="1" applyFont="1" applyFill="1" applyBorder="1" applyAlignment="1">
      <alignment horizontal="right" vertical="center"/>
    </xf>
    <xf numFmtId="184" fontId="11" fillId="2" borderId="25" xfId="0" applyNumberFormat="1" applyFont="1" applyFill="1" applyBorder="1" applyAlignment="1">
      <alignment horizontal="right" vertical="center"/>
    </xf>
    <xf numFmtId="181" fontId="11" fillId="2" borderId="26" xfId="0" applyNumberFormat="1" applyFont="1" applyFill="1" applyBorder="1" applyAlignment="1">
      <alignment horizontal="right" vertical="center"/>
    </xf>
    <xf numFmtId="182" fontId="11" fillId="2" borderId="18" xfId="0" applyNumberFormat="1" applyFont="1" applyFill="1" applyBorder="1" applyAlignment="1">
      <alignment horizontal="right" vertical="center"/>
    </xf>
    <xf numFmtId="0" fontId="14" fillId="2" borderId="22" xfId="0" applyFont="1" applyFill="1" applyBorder="1" applyAlignment="1">
      <alignment horizontal="center" vertical="center" wrapText="1"/>
    </xf>
    <xf numFmtId="180" fontId="14" fillId="2" borderId="18" xfId="0" applyNumberFormat="1" applyFont="1" applyFill="1" applyBorder="1" applyAlignment="1">
      <alignment horizontal="right" vertical="center"/>
    </xf>
    <xf numFmtId="181" fontId="14" fillId="2" borderId="18" xfId="0" applyNumberFormat="1" applyFont="1" applyFill="1" applyBorder="1" applyAlignment="1">
      <alignment horizontal="right" vertical="center"/>
    </xf>
    <xf numFmtId="182" fontId="14" fillId="2" borderId="18" xfId="0" applyNumberFormat="1" applyFont="1" applyFill="1" applyBorder="1" applyAlignment="1">
      <alignment horizontal="right" vertical="center"/>
    </xf>
    <xf numFmtId="184" fontId="14" fillId="2" borderId="18" xfId="0" applyNumberFormat="1" applyFont="1" applyFill="1" applyBorder="1" applyAlignment="1">
      <alignment horizontal="right" vertical="center"/>
    </xf>
    <xf numFmtId="181" fontId="14" fillId="2" borderId="19" xfId="0" applyNumberFormat="1" applyFont="1" applyFill="1" applyBorder="1" applyAlignment="1">
      <alignment horizontal="right" vertical="center"/>
    </xf>
    <xf numFmtId="0" fontId="11" fillId="2" borderId="27" xfId="0" applyFont="1" applyFill="1" applyBorder="1" applyAlignment="1">
      <alignment horizontal="center" vertical="center" wrapText="1"/>
    </xf>
    <xf numFmtId="180" fontId="11" fillId="2" borderId="28" xfId="0" applyNumberFormat="1" applyFont="1" applyFill="1" applyBorder="1" applyAlignment="1">
      <alignment horizontal="right" vertical="center"/>
    </xf>
    <xf numFmtId="181" fontId="11" fillId="2" borderId="28" xfId="0" applyNumberFormat="1" applyFont="1" applyFill="1" applyBorder="1" applyAlignment="1">
      <alignment horizontal="right" vertical="center"/>
    </xf>
    <xf numFmtId="182" fontId="11" fillId="2" borderId="28" xfId="0" applyNumberFormat="1" applyFont="1" applyFill="1" applyBorder="1" applyAlignment="1">
      <alignment horizontal="right" vertical="center"/>
    </xf>
    <xf numFmtId="184" fontId="11" fillId="2" borderId="28" xfId="0" applyNumberFormat="1" applyFont="1" applyFill="1" applyBorder="1" applyAlignment="1">
      <alignment horizontal="right" vertical="center"/>
    </xf>
    <xf numFmtId="181" fontId="11" fillId="2" borderId="29" xfId="0" applyNumberFormat="1" applyFont="1" applyFill="1" applyBorder="1" applyAlignment="1">
      <alignment horizontal="right" vertical="center"/>
    </xf>
    <xf numFmtId="43" fontId="11" fillId="2" borderId="30" xfId="1" applyNumberFormat="1" applyFont="1" applyFill="1" applyBorder="1" applyAlignment="1">
      <alignment horizontal="right"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center" vertical="center" wrapText="1"/>
    </xf>
    <xf numFmtId="180" fontId="0" fillId="2" borderId="0" xfId="0" applyNumberFormat="1" applyFont="1" applyFill="1" applyBorder="1" applyAlignment="1">
      <alignment vertical="center"/>
    </xf>
    <xf numFmtId="181" fontId="0" fillId="2" borderId="0" xfId="0" applyNumberFormat="1" applyFont="1" applyFill="1" applyBorder="1" applyAlignment="1">
      <alignment vertical="center"/>
    </xf>
    <xf numFmtId="181" fontId="10" fillId="2" borderId="0" xfId="0" applyNumberFormat="1" applyFont="1" applyFill="1" applyBorder="1" applyAlignment="1">
      <alignment vertical="center"/>
    </xf>
    <xf numFmtId="182" fontId="0" fillId="2" borderId="0" xfId="0" applyNumberFormat="1" applyFont="1" applyFill="1" applyBorder="1" applyAlignment="1">
      <alignment vertical="center"/>
    </xf>
    <xf numFmtId="184" fontId="0" fillId="2" borderId="0" xfId="0" applyNumberFormat="1" applyFont="1" applyFill="1" applyBorder="1" applyAlignment="1">
      <alignment vertical="center"/>
    </xf>
    <xf numFmtId="182" fontId="0" fillId="2" borderId="0" xfId="0" applyNumberFormat="1" applyFont="1" applyFill="1" applyBorder="1" applyAlignment="1">
      <alignment horizontal="right" vertical="center"/>
    </xf>
    <xf numFmtId="181" fontId="11" fillId="2" borderId="0" xfId="1" applyNumberFormat="1" applyFont="1" applyFill="1" applyBorder="1" applyAlignment="1">
      <alignment horizontal="right" vertical="center"/>
    </xf>
    <xf numFmtId="0" fontId="15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left" vertical="top" wrapText="1"/>
    </xf>
    <xf numFmtId="181" fontId="16" fillId="2" borderId="0" xfId="0" applyNumberFormat="1" applyFont="1" applyFill="1" applyAlignment="1">
      <alignment vertical="center"/>
    </xf>
    <xf numFmtId="0" fontId="12" fillId="2" borderId="25" xfId="0" applyFont="1" applyFill="1" applyBorder="1" applyAlignment="1">
      <alignment horizontal="center" vertical="center" wrapText="1"/>
    </xf>
    <xf numFmtId="182" fontId="12" fillId="2" borderId="25" xfId="0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vertical="center"/>
    </xf>
    <xf numFmtId="0" fontId="12" fillId="2" borderId="31" xfId="0" applyFont="1" applyFill="1" applyBorder="1" applyAlignment="1">
      <alignment horizontal="center" vertical="center" wrapText="1"/>
    </xf>
    <xf numFmtId="182" fontId="12" fillId="2" borderId="31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vertical="center"/>
    </xf>
    <xf numFmtId="181" fontId="16" fillId="2" borderId="0" xfId="0" applyNumberFormat="1" applyFont="1" applyFill="1" applyBorder="1" applyAlignment="1">
      <alignment vertical="center"/>
    </xf>
    <xf numFmtId="0" fontId="12" fillId="2" borderId="18" xfId="0" applyFont="1" applyFill="1" applyBorder="1" applyAlignment="1">
      <alignment horizontal="center" vertical="center"/>
    </xf>
    <xf numFmtId="10" fontId="12" fillId="2" borderId="18" xfId="1" applyNumberFormat="1" applyFont="1" applyFill="1" applyBorder="1" applyAlignment="1">
      <alignment horizontal="center" vertical="center"/>
    </xf>
    <xf numFmtId="185" fontId="12" fillId="2" borderId="18" xfId="1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 wrapText="1"/>
    </xf>
    <xf numFmtId="10" fontId="12" fillId="2" borderId="19" xfId="1" applyNumberFormat="1" applyFont="1" applyFill="1" applyBorder="1" applyAlignment="1">
      <alignment horizontal="center" vertical="center"/>
    </xf>
    <xf numFmtId="0" fontId="16" fillId="2" borderId="0" xfId="0" applyFont="1" applyFill="1" applyBorder="1">
      <alignment vertical="center"/>
    </xf>
    <xf numFmtId="0" fontId="16" fillId="2" borderId="0" xfId="0" applyFont="1" applyFill="1" applyBorder="1" applyAlignment="1">
      <alignment vertical="top" wrapText="1"/>
    </xf>
    <xf numFmtId="0" fontId="16" fillId="2" borderId="0" xfId="0" applyFont="1" applyFill="1" applyBorder="1" applyAlignment="1">
      <alignment vertical="center" wrapText="1"/>
    </xf>
    <xf numFmtId="181" fontId="16" fillId="2" borderId="0" xfId="0" applyNumberFormat="1" applyFont="1" applyFill="1" applyBorder="1" applyAlignment="1">
      <alignment vertical="center" wrapText="1"/>
    </xf>
    <xf numFmtId="182" fontId="16" fillId="2" borderId="0" xfId="0" applyNumberFormat="1" applyFont="1" applyFill="1" applyAlignment="1">
      <alignment vertical="center"/>
    </xf>
    <xf numFmtId="10" fontId="12" fillId="2" borderId="0" xfId="1" applyNumberFormat="1" applyFont="1" applyFill="1" applyAlignment="1">
      <alignment vertical="center"/>
    </xf>
    <xf numFmtId="180" fontId="16" fillId="2" borderId="0" xfId="0" applyNumberFormat="1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182" fontId="0" fillId="2" borderId="0" xfId="0" applyNumberFormat="1" applyFont="1" applyFill="1" applyAlignment="1">
      <alignment vertical="center"/>
    </xf>
    <xf numFmtId="10" fontId="11" fillId="2" borderId="0" xfId="1" applyNumberFormat="1" applyFont="1" applyFill="1" applyAlignment="1">
      <alignment vertical="center"/>
    </xf>
    <xf numFmtId="2" fontId="0" fillId="2" borderId="0" xfId="0" applyNumberFormat="1" applyFont="1" applyFill="1" applyAlignment="1">
      <alignment vertical="center"/>
    </xf>
    <xf numFmtId="0" fontId="22" fillId="0" borderId="0" xfId="2" applyFont="1" applyBorder="1"/>
    <xf numFmtId="0" fontId="22" fillId="0" borderId="0" xfId="2" applyFont="1"/>
    <xf numFmtId="0" fontId="11" fillId="0" borderId="0" xfId="2" applyFont="1"/>
    <xf numFmtId="0" fontId="23" fillId="0" borderId="0" xfId="2" applyFont="1"/>
    <xf numFmtId="49" fontId="22" fillId="0" borderId="0" xfId="2" applyNumberFormat="1" applyFont="1"/>
    <xf numFmtId="0" fontId="24" fillId="0" borderId="0" xfId="2" applyFont="1" applyBorder="1"/>
    <xf numFmtId="0" fontId="22" fillId="0" borderId="0" xfId="2" applyFont="1" applyBorder="1" applyAlignment="1">
      <alignment horizontal="center" vertical="center" wrapText="1"/>
    </xf>
    <xf numFmtId="0" fontId="22" fillId="0" borderId="0" xfId="2" applyFont="1" applyBorder="1" applyAlignment="1">
      <alignment horizontal="justify" wrapText="1"/>
    </xf>
    <xf numFmtId="0" fontId="25" fillId="0" borderId="0" xfId="2" applyFont="1" applyBorder="1" applyAlignment="1">
      <alignment horizontal="center" vertical="center"/>
    </xf>
    <xf numFmtId="0" fontId="21" fillId="0" borderId="0" xfId="2" applyBorder="1"/>
    <xf numFmtId="0" fontId="21" fillId="0" borderId="0" xfId="2" applyBorder="1" applyAlignment="1">
      <alignment horizontal="justify" wrapText="1"/>
    </xf>
    <xf numFmtId="0" fontId="24" fillId="0" borderId="0" xfId="2" applyFont="1" applyBorder="1" applyAlignment="1">
      <alignment horizontal="center" wrapText="1"/>
    </xf>
    <xf numFmtId="0" fontId="23" fillId="0" borderId="0" xfId="2" applyNumberFormat="1" applyFont="1" applyAlignment="1">
      <alignment horizontal="center" vertical="center" wrapText="1"/>
    </xf>
    <xf numFmtId="0" fontId="21" fillId="0" borderId="0" xfId="2"/>
    <xf numFmtId="0" fontId="22" fillId="0" borderId="32" xfId="2" applyNumberFormat="1" applyFont="1" applyBorder="1" applyAlignment="1">
      <alignment horizontal="center" wrapText="1"/>
    </xf>
    <xf numFmtId="0" fontId="22" fillId="0" borderId="5" xfId="2" applyFont="1" applyBorder="1" applyAlignment="1">
      <alignment horizontal="center" vertical="center" wrapText="1"/>
    </xf>
    <xf numFmtId="0" fontId="22" fillId="0" borderId="33" xfId="2" applyNumberFormat="1" applyFont="1" applyBorder="1" applyAlignment="1">
      <alignment horizontal="center" vertical="center" wrapText="1"/>
    </xf>
    <xf numFmtId="0" fontId="22" fillId="0" borderId="34" xfId="2" applyNumberFormat="1" applyFont="1" applyBorder="1" applyAlignment="1">
      <alignment horizontal="center" vertical="center" wrapText="1"/>
    </xf>
    <xf numFmtId="0" fontId="22" fillId="0" borderId="35" xfId="2" applyNumberFormat="1" applyFont="1" applyBorder="1" applyAlignment="1">
      <alignment horizontal="center" vertical="center" wrapText="1"/>
    </xf>
    <xf numFmtId="0" fontId="22" fillId="0" borderId="6" xfId="2" applyFont="1" applyBorder="1" applyAlignment="1">
      <alignment horizontal="center" vertical="center" wrapText="1"/>
    </xf>
    <xf numFmtId="0" fontId="22" fillId="0" borderId="36" xfId="2" applyNumberFormat="1" applyFont="1" applyBorder="1" applyAlignment="1">
      <alignment horizontal="center" vertical="center" wrapText="1"/>
    </xf>
    <xf numFmtId="0" fontId="22" fillId="0" borderId="37" xfId="2" applyNumberFormat="1" applyFont="1" applyBorder="1" applyAlignment="1">
      <alignment horizontal="center" vertical="center" wrapText="1"/>
    </xf>
    <xf numFmtId="0" fontId="22" fillId="0" borderId="38" xfId="2" applyNumberFormat="1" applyFont="1" applyBorder="1" applyAlignment="1">
      <alignment horizontal="center" vertical="center" wrapText="1"/>
    </xf>
    <xf numFmtId="0" fontId="22" fillId="0" borderId="19" xfId="2" applyNumberFormat="1" applyFont="1" applyBorder="1" applyAlignment="1">
      <alignment horizontal="center" vertical="center" wrapText="1"/>
    </xf>
    <xf numFmtId="0" fontId="22" fillId="0" borderId="24" xfId="2" applyNumberFormat="1" applyFont="1" applyBorder="1" applyAlignment="1">
      <alignment horizontal="center" vertical="center" wrapText="1"/>
    </xf>
    <xf numFmtId="0" fontId="22" fillId="0" borderId="39" xfId="2" applyNumberFormat="1" applyFont="1" applyBorder="1" applyAlignment="1">
      <alignment horizontal="center" vertical="center" wrapText="1"/>
    </xf>
    <xf numFmtId="0" fontId="22" fillId="0" borderId="7" xfId="2" applyFont="1" applyBorder="1" applyAlignment="1">
      <alignment horizontal="center" vertical="center" wrapText="1"/>
    </xf>
    <xf numFmtId="0" fontId="11" fillId="0" borderId="27" xfId="2" applyNumberFormat="1" applyFont="1" applyBorder="1" applyAlignment="1">
      <alignment horizontal="center" vertical="top" wrapText="1"/>
    </xf>
    <xf numFmtId="0" fontId="11" fillId="0" borderId="28" xfId="2" applyNumberFormat="1" applyFont="1" applyBorder="1" applyAlignment="1">
      <alignment horizontal="center" vertical="top" wrapText="1"/>
    </xf>
    <xf numFmtId="0" fontId="24" fillId="0" borderId="0" xfId="2" applyFont="1" applyAlignment="1">
      <alignment horizontal="center" vertical="center"/>
    </xf>
    <xf numFmtId="186" fontId="22" fillId="0" borderId="5" xfId="2" applyNumberFormat="1" applyFont="1" applyBorder="1" applyAlignment="1">
      <alignment horizontal="distributed" vertical="center" wrapText="1" justifyLastLine="1"/>
    </xf>
    <xf numFmtId="187" fontId="11" fillId="0" borderId="40" xfId="2" applyNumberFormat="1" applyFont="1" applyBorder="1" applyAlignment="1">
      <alignment horizontal="right" vertical="center"/>
    </xf>
    <xf numFmtId="187" fontId="11" fillId="0" borderId="41" xfId="2" applyNumberFormat="1" applyFont="1" applyBorder="1" applyAlignment="1">
      <alignment horizontal="right" vertical="center"/>
    </xf>
    <xf numFmtId="0" fontId="21" fillId="0" borderId="0" xfId="2" applyAlignment="1">
      <alignment horizontal="center" vertical="center"/>
    </xf>
    <xf numFmtId="186" fontId="22" fillId="0" borderId="6" xfId="2" applyNumberFormat="1" applyFont="1" applyBorder="1" applyAlignment="1">
      <alignment horizontal="distributed" vertical="center" wrapText="1" justifyLastLine="1"/>
    </xf>
    <xf numFmtId="187" fontId="11" fillId="0" borderId="42" xfId="2" applyNumberFormat="1" applyFont="1" applyBorder="1" applyAlignment="1">
      <alignment horizontal="right" vertical="center"/>
    </xf>
    <xf numFmtId="187" fontId="11" fillId="0" borderId="0" xfId="2" applyNumberFormat="1" applyFont="1" applyBorder="1" applyAlignment="1">
      <alignment horizontal="right" vertical="center"/>
    </xf>
    <xf numFmtId="188" fontId="11" fillId="0" borderId="0" xfId="2" applyNumberFormat="1" applyFont="1" applyBorder="1" applyAlignment="1">
      <alignment horizontal="right" vertical="center"/>
    </xf>
    <xf numFmtId="186" fontId="22" fillId="0" borderId="7" xfId="2" applyNumberFormat="1" applyFont="1" applyBorder="1" applyAlignment="1">
      <alignment horizontal="distributed" vertical="center" wrapText="1" justifyLastLine="1"/>
    </xf>
    <xf numFmtId="187" fontId="11" fillId="0" borderId="43" xfId="2" applyNumberFormat="1" applyFont="1" applyBorder="1" applyAlignment="1">
      <alignment horizontal="right" vertical="center"/>
    </xf>
    <xf numFmtId="187" fontId="11" fillId="0" borderId="32" xfId="2" applyNumberFormat="1" applyFont="1" applyBorder="1" applyAlignment="1">
      <alignment horizontal="right" vertical="center"/>
    </xf>
    <xf numFmtId="0" fontId="11" fillId="0" borderId="41" xfId="2" applyFont="1" applyBorder="1" applyAlignment="1">
      <alignment horizontal="left" vertical="top" wrapText="1"/>
    </xf>
    <xf numFmtId="0" fontId="21" fillId="0" borderId="0" xfId="2" applyAlignment="1">
      <alignment vertical="center"/>
    </xf>
    <xf numFmtId="0" fontId="22" fillId="0" borderId="0" xfId="2" applyFont="1" applyAlignment="1">
      <alignment horizontal="left"/>
    </xf>
    <xf numFmtId="0" fontId="22" fillId="0" borderId="0" xfId="2" applyFont="1" applyAlignment="1">
      <alignment horizontal="left" vertical="top" wrapText="1"/>
    </xf>
    <xf numFmtId="0" fontId="24" fillId="0" borderId="0" xfId="2" applyFont="1" applyBorder="1" applyAlignment="1">
      <alignment horizontal="left"/>
    </xf>
    <xf numFmtId="0" fontId="22" fillId="0" borderId="15" xfId="2" applyNumberFormat="1" applyFont="1" applyBorder="1" applyAlignment="1">
      <alignment horizontal="center" vertical="center" wrapText="1"/>
    </xf>
    <xf numFmtId="0" fontId="21" fillId="0" borderId="34" xfId="2" applyBorder="1" applyAlignment="1">
      <alignment horizontal="center" vertical="center" wrapText="1"/>
    </xf>
    <xf numFmtId="0" fontId="22" fillId="0" borderId="44" xfId="2" applyNumberFormat="1" applyFont="1" applyBorder="1" applyAlignment="1">
      <alignment horizontal="center" vertical="center" wrapText="1"/>
    </xf>
    <xf numFmtId="0" fontId="22" fillId="0" borderId="24" xfId="2" applyNumberFormat="1" applyFont="1" applyBorder="1" applyAlignment="1">
      <alignment horizontal="center" vertical="center" wrapText="1"/>
    </xf>
    <xf numFmtId="0" fontId="22" fillId="0" borderId="25" xfId="2" applyNumberFormat="1" applyFont="1" applyBorder="1" applyAlignment="1">
      <alignment horizontal="center" vertical="center" wrapText="1"/>
    </xf>
    <xf numFmtId="0" fontId="22" fillId="0" borderId="26" xfId="2" applyNumberFormat="1" applyFont="1" applyBorder="1" applyAlignment="1">
      <alignment horizontal="center" vertical="center" wrapText="1"/>
    </xf>
    <xf numFmtId="0" fontId="21" fillId="0" borderId="45" xfId="2" applyBorder="1" applyAlignment="1">
      <alignment horizontal="center" wrapText="1"/>
    </xf>
    <xf numFmtId="0" fontId="22" fillId="0" borderId="17" xfId="2" applyNumberFormat="1" applyFont="1" applyBorder="1" applyAlignment="1">
      <alignment horizontal="center" vertical="center" wrapText="1"/>
    </xf>
    <xf numFmtId="0" fontId="22" fillId="0" borderId="46" xfId="2" applyNumberFormat="1" applyFont="1" applyBorder="1" applyAlignment="1">
      <alignment horizontal="center" vertical="center" wrapText="1"/>
    </xf>
    <xf numFmtId="0" fontId="22" fillId="0" borderId="46" xfId="2" applyNumberFormat="1" applyFont="1" applyBorder="1" applyAlignment="1">
      <alignment horizontal="center" vertical="center" wrapText="1"/>
    </xf>
    <xf numFmtId="0" fontId="22" fillId="0" borderId="46" xfId="2" applyNumberFormat="1" applyFont="1" applyBorder="1" applyAlignment="1">
      <alignment horizontal="distributed" vertical="center" wrapText="1"/>
    </xf>
    <xf numFmtId="0" fontId="22" fillId="0" borderId="45" xfId="2" applyNumberFormat="1" applyFont="1" applyBorder="1" applyAlignment="1">
      <alignment horizontal="center" vertical="center" wrapText="1"/>
    </xf>
    <xf numFmtId="0" fontId="26" fillId="0" borderId="28" xfId="2" applyFont="1" applyBorder="1" applyAlignment="1">
      <alignment horizontal="center" vertical="top" wrapText="1"/>
    </xf>
    <xf numFmtId="0" fontId="12" fillId="0" borderId="29" xfId="2" applyFont="1" applyBorder="1" applyAlignment="1">
      <alignment horizontal="center" vertical="top" wrapText="1"/>
    </xf>
    <xf numFmtId="0" fontId="21" fillId="0" borderId="29" xfId="2" applyBorder="1" applyAlignment="1">
      <alignment horizontal="center" wrapText="1"/>
    </xf>
    <xf numFmtId="189" fontId="11" fillId="0" borderId="41" xfId="2" applyNumberFormat="1" applyFont="1" applyBorder="1" applyAlignment="1">
      <alignment horizontal="right" vertical="center"/>
    </xf>
    <xf numFmtId="189" fontId="11" fillId="0" borderId="0" xfId="2" applyNumberFormat="1" applyFont="1" applyBorder="1" applyAlignment="1">
      <alignment horizontal="right" vertical="center"/>
    </xf>
    <xf numFmtId="189" fontId="11" fillId="0" borderId="32" xfId="2" applyNumberFormat="1" applyFont="1" applyBorder="1" applyAlignment="1">
      <alignment horizontal="right" vertical="center"/>
    </xf>
    <xf numFmtId="0" fontId="22" fillId="0" borderId="41" xfId="2" applyFont="1" applyBorder="1" applyAlignment="1">
      <alignment horizontal="left" vertical="top" wrapText="1"/>
    </xf>
    <xf numFmtId="0" fontId="22" fillId="0" borderId="0" xfId="2" applyNumberFormat="1" applyFont="1" applyBorder="1" applyAlignment="1">
      <alignment horizontal="left"/>
    </xf>
    <xf numFmtId="190" fontId="4" fillId="0" borderId="7" xfId="0" applyNumberFormat="1" applyFont="1" applyBorder="1" applyAlignment="1">
      <alignment horizontal="center" vertical="center"/>
    </xf>
    <xf numFmtId="3" fontId="5" fillId="3" borderId="10" xfId="0" applyNumberFormat="1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180" fontId="27" fillId="0" borderId="10" xfId="0" applyNumberFormat="1" applyFont="1" applyBorder="1" applyAlignment="1">
      <alignment horizontal="center" vertical="center"/>
    </xf>
    <xf numFmtId="180" fontId="2" fillId="0" borderId="10" xfId="0" applyNumberFormat="1" applyFont="1" applyBorder="1">
      <alignment vertical="center"/>
    </xf>
    <xf numFmtId="190" fontId="2" fillId="0" borderId="10" xfId="0" applyNumberFormat="1" applyFont="1" applyBorder="1" applyAlignment="1">
      <alignment horizontal="center" vertical="center"/>
    </xf>
    <xf numFmtId="190" fontId="28" fillId="0" borderId="10" xfId="0" applyNumberFormat="1" applyFont="1" applyFill="1" applyBorder="1" applyAlignment="1">
      <alignment horizontal="center" vertical="center"/>
    </xf>
  </cellXfs>
  <cellStyles count="3">
    <cellStyle name="一般" xfId="0" builtinId="0"/>
    <cellStyle name="一般 2" xfId="2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962025</xdr:colOff>
      <xdr:row>35</xdr:row>
      <xdr:rowOff>38100</xdr:rowOff>
    </xdr:to>
    <xdr:grpSp>
      <xdr:nvGrpSpPr>
        <xdr:cNvPr id="2" name="Group 27"/>
        <xdr:cNvGrpSpPr>
          <a:grpSpLocks/>
        </xdr:cNvGrpSpPr>
      </xdr:nvGrpSpPr>
      <xdr:grpSpPr bwMode="auto">
        <a:xfrm>
          <a:off x="0" y="0"/>
          <a:ext cx="12963525" cy="8845924"/>
          <a:chOff x="0" y="1"/>
          <a:chExt cx="1372" cy="960"/>
        </a:xfrm>
      </xdr:grpSpPr>
      <xdr:sp macro="" textlink="A1">
        <xdr:nvSpPr>
          <xdr:cNvPr id="3" name="報表類別"/>
          <xdr:cNvSpPr>
            <a:spLocks noChangeArrowheads="1" noTextEdit="1"/>
          </xdr:cNvSpPr>
        </xdr:nvSpPr>
        <xdr:spPr bwMode="auto">
          <a:xfrm>
            <a:off x="0" y="1"/>
            <a:ext cx="94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fld id="{359E05D4-B811-4556-9279-A193DFCBED59}" type="TxLink">
              <a:rPr lang="zh-TW" altLang="en-US" sz="12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公　開　類</a:t>
            </a:fld>
            <a:endParaRPr lang="zh-TW" altLang="en-US" sz="12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  <xdr:sp macro="" textlink="C1">
        <xdr:nvSpPr>
          <xdr:cNvPr id="4" name="報表週期"/>
          <xdr:cNvSpPr>
            <a:spLocks noChangeArrowheads="1" noTextEdit="1"/>
          </xdr:cNvSpPr>
        </xdr:nvSpPr>
        <xdr:spPr bwMode="auto">
          <a:xfrm>
            <a:off x="0" y="25"/>
            <a:ext cx="94" cy="2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none" lIns="0" tIns="0" rIns="0" bIns="0" anchor="ctr" upright="1"/>
          <a:lstStyle/>
          <a:p>
            <a:pPr algn="ctr" rtl="0">
              <a:defRPr sz="1000"/>
            </a:pPr>
            <a:fld id="{22EA76A1-9044-402A-BD48-BB2AB35EAB94}" type="TxLink">
              <a:rPr lang="zh-TW" altLang="en-US" sz="1200">
                <a:latin typeface="標楷體" panose="03000509000000000000" pitchFamily="65" charset="-120"/>
                <a:ea typeface="標楷體" panose="03000509000000000000" pitchFamily="65" charset="-120"/>
              </a:rPr>
              <a:t>年　　　報</a:t>
            </a:fld>
            <a:endParaRPr lang="zh-TW" altLang="en-US" sz="1200">
              <a:latin typeface="標楷體" panose="03000509000000000000" pitchFamily="65" charset="-120"/>
              <a:ea typeface="標楷體" panose="03000509000000000000" pitchFamily="65" charset="-120"/>
            </a:endParaRPr>
          </a:p>
        </xdr:txBody>
      </xdr:sp>
      <xdr:sp macro="" textlink="D1">
        <xdr:nvSpPr>
          <xdr:cNvPr id="5" name="報表類別"/>
          <xdr:cNvSpPr>
            <a:spLocks noChangeArrowheads="1" noTextEdit="1"/>
          </xdr:cNvSpPr>
        </xdr:nvSpPr>
        <xdr:spPr bwMode="auto">
          <a:xfrm>
            <a:off x="96" y="25"/>
            <a:ext cx="452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190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ctr" upright="1"/>
          <a:lstStyle/>
          <a:p>
            <a:fld id="{386051D6-0EE3-4A95-86D4-DE73A6C751ED}" type="TxLink">
              <a:rPr lang="zh-TW" altLang="en-US" sz="1200">
                <a:latin typeface="標楷體" panose="03000509000000000000" pitchFamily="65" charset="-120"/>
                <a:ea typeface="標楷體" panose="03000509000000000000" pitchFamily="65" charset="-120"/>
              </a:rPr>
              <a:t>期間終了2個月內編報</a:t>
            </a:fld>
            <a:endParaRPr lang="zh-TW" sz="1200">
              <a:latin typeface="標楷體" panose="03000509000000000000" pitchFamily="65" charset="-120"/>
              <a:ea typeface="標楷體" panose="03000509000000000000" pitchFamily="65" charset="-120"/>
            </a:endParaRPr>
          </a:p>
        </xdr:txBody>
      </xdr:sp>
      <xdr:sp macro="" textlink="">
        <xdr:nvSpPr>
          <xdr:cNvPr id="6" name="編製機關"/>
          <xdr:cNvSpPr>
            <a:spLocks noChangeArrowheads="1"/>
          </xdr:cNvSpPr>
        </xdr:nvSpPr>
        <xdr:spPr bwMode="auto">
          <a:xfrm>
            <a:off x="1092" y="1"/>
            <a:ext cx="76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zh-TW" altLang="en-US" sz="12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編製機關</a:t>
            </a:r>
          </a:p>
        </xdr:txBody>
      </xdr:sp>
      <xdr:sp macro="" textlink="">
        <xdr:nvSpPr>
          <xdr:cNvPr id="7" name="表號"/>
          <xdr:cNvSpPr>
            <a:spLocks noChangeArrowheads="1"/>
          </xdr:cNvSpPr>
        </xdr:nvSpPr>
        <xdr:spPr bwMode="auto">
          <a:xfrm>
            <a:off x="1092" y="25"/>
            <a:ext cx="76" cy="2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zh-TW" altLang="en-US" sz="12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表　　號　　　報</a:t>
            </a:r>
          </a:p>
        </xdr:txBody>
      </xdr:sp>
      <xdr:sp macro="" textlink="B1">
        <xdr:nvSpPr>
          <xdr:cNvPr id="8" name="報表類別"/>
          <xdr:cNvSpPr>
            <a:spLocks noChangeArrowheads="1" noTextEdit="1"/>
          </xdr:cNvSpPr>
        </xdr:nvSpPr>
        <xdr:spPr bwMode="auto">
          <a:xfrm>
            <a:off x="1168" y="1"/>
            <a:ext cx="204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fld id="{38B0AA65-10D5-4321-B3D2-851BD42CAD9A}" type="TxLink">
              <a:rPr lang="zh-TW" altLang="en-US" sz="1200">
                <a:latin typeface="標楷體" panose="03000509000000000000" pitchFamily="65" charset="-120"/>
                <a:ea typeface="標楷體" panose="03000509000000000000" pitchFamily="65" charset="-120"/>
              </a:rPr>
              <a:t>行政院環境保護署</a:t>
            </a:fld>
            <a:endParaRPr lang="zh-TW" altLang="en-US" sz="1200">
              <a:latin typeface="標楷體" panose="03000509000000000000" pitchFamily="65" charset="-120"/>
              <a:ea typeface="標楷體" panose="03000509000000000000" pitchFamily="65" charset="-120"/>
            </a:endParaRPr>
          </a:p>
        </xdr:txBody>
      </xdr:sp>
      <xdr:sp macro="" textlink="E1">
        <xdr:nvSpPr>
          <xdr:cNvPr id="9" name="報表類別"/>
          <xdr:cNvSpPr>
            <a:spLocks noChangeArrowheads="1" noTextEdit="1"/>
          </xdr:cNvSpPr>
        </xdr:nvSpPr>
        <xdr:spPr bwMode="auto">
          <a:xfrm>
            <a:off x="1168" y="25"/>
            <a:ext cx="204" cy="2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fld id="{02589219-A5C8-422E-AFB4-CF235EBF61AB}" type="TxLink">
              <a:rPr lang="zh-TW" altLang="en-US" sz="1200">
                <a:latin typeface="新細明體" panose="02020500000000000000" pitchFamily="18" charset="-120"/>
                <a:ea typeface="新細明體" panose="02020500000000000000" pitchFamily="18" charset="-120"/>
              </a:rPr>
              <a:t>1135-02-01</a:t>
            </a:fld>
            <a:endParaRPr lang="zh-TW" altLang="en-US" sz="1200">
              <a:latin typeface="新細明體" panose="02020500000000000000" pitchFamily="18" charset="-120"/>
              <a:ea typeface="新細明體" panose="02020500000000000000" pitchFamily="18" charset="-120"/>
            </a:endParaRPr>
          </a:p>
        </xdr:txBody>
      </xdr:sp>
      <xdr:sp macro="" textlink="">
        <xdr:nvSpPr>
          <xdr:cNvPr id="10" name="Line 11"/>
          <xdr:cNvSpPr>
            <a:spLocks noChangeShapeType="1"/>
          </xdr:cNvSpPr>
        </xdr:nvSpPr>
        <xdr:spPr bwMode="auto">
          <a:xfrm>
            <a:off x="93" y="50"/>
            <a:ext cx="998" cy="0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" name="報表類別"/>
          <xdr:cNvSpPr>
            <a:spLocks noChangeArrowheads="1"/>
          </xdr:cNvSpPr>
        </xdr:nvSpPr>
        <xdr:spPr bwMode="auto">
          <a:xfrm>
            <a:off x="1091" y="97"/>
            <a:ext cx="278" cy="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190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endParaRPr lang="zh-TW" altLang="en-US" sz="1200">
              <a:latin typeface="標楷體" panose="03000509000000000000" pitchFamily="65" charset="-120"/>
              <a:ea typeface="標楷體" panose="03000509000000000000" pitchFamily="65" charset="-120"/>
            </a:endParaRPr>
          </a:p>
        </xdr:txBody>
      </xdr:sp>
      <xdr:sp macro="" textlink="B2">
        <xdr:nvSpPr>
          <xdr:cNvPr id="12" name="報表類別"/>
          <xdr:cNvSpPr>
            <a:spLocks noChangeArrowheads="1" noTextEdit="1"/>
          </xdr:cNvSpPr>
        </xdr:nvSpPr>
        <xdr:spPr bwMode="auto">
          <a:xfrm>
            <a:off x="1079" y="932"/>
            <a:ext cx="286" cy="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190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fld id="{983DBBFF-6E0B-4CA0-85AF-6A32308B157D}" type="TxLink">
              <a:rPr lang="zh-TW" altLang="en-US" sz="1200">
                <a:latin typeface="標楷體" panose="03000509000000000000" pitchFamily="65" charset="-120"/>
                <a:ea typeface="標楷體" panose="03000509000000000000" pitchFamily="65" charset="-120"/>
              </a:rPr>
              <a:t> </a:t>
            </a:fld>
            <a:endParaRPr lang="zh-TW" altLang="en-US" sz="1200">
              <a:latin typeface="標楷體" panose="03000509000000000000" pitchFamily="65" charset="-120"/>
              <a:ea typeface="標楷體" panose="03000509000000000000" pitchFamily="65" charset="-120"/>
            </a:endParaRPr>
          </a:p>
        </xdr:txBody>
      </xdr:sp>
      <xdr:sp macro="" textlink="A2">
        <xdr:nvSpPr>
          <xdr:cNvPr id="13" name="報表類別"/>
          <xdr:cNvSpPr>
            <a:spLocks noChangeArrowheads="1" noTextEdit="1"/>
          </xdr:cNvSpPr>
        </xdr:nvSpPr>
        <xdr:spPr bwMode="auto">
          <a:xfrm>
            <a:off x="630" y="5"/>
            <a:ext cx="452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190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fld id="{976F9B50-3B01-46C7-8BD3-200335886904}" type="TxLink">
              <a:rPr lang="zh-TW" altLang="en-US" sz="18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 </a:t>
            </a:fld>
            <a:endParaRPr lang="zh-TW" altLang="en-US" sz="18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914400</xdr:colOff>
      <xdr:row>33</xdr:row>
      <xdr:rowOff>295275</xdr:rowOff>
    </xdr:to>
    <xdr:grpSp>
      <xdr:nvGrpSpPr>
        <xdr:cNvPr id="2" name="Group 30"/>
        <xdr:cNvGrpSpPr>
          <a:grpSpLocks/>
        </xdr:cNvGrpSpPr>
      </xdr:nvGrpSpPr>
      <xdr:grpSpPr bwMode="auto">
        <a:xfrm>
          <a:off x="0" y="0"/>
          <a:ext cx="12938312" cy="8038540"/>
          <a:chOff x="0" y="1"/>
          <a:chExt cx="1374" cy="850"/>
        </a:xfrm>
      </xdr:grpSpPr>
      <xdr:sp macro="" textlink="A1">
        <xdr:nvSpPr>
          <xdr:cNvPr id="3" name="報表類別"/>
          <xdr:cNvSpPr>
            <a:spLocks noChangeArrowheads="1" noTextEdit="1"/>
          </xdr:cNvSpPr>
        </xdr:nvSpPr>
        <xdr:spPr bwMode="auto">
          <a:xfrm>
            <a:off x="0" y="1"/>
            <a:ext cx="94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fld id="{E7F70BE1-0E40-439A-B952-76C6B78D83AE}" type="TxLink">
              <a:rPr lang="zh-TW" altLang="en-US" sz="12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公　開　類</a:t>
            </a:fld>
            <a:endParaRPr lang="zh-TW" altLang="en-US" sz="12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  <xdr:sp macro="" textlink="C1">
        <xdr:nvSpPr>
          <xdr:cNvPr id="4" name="報表週期"/>
          <xdr:cNvSpPr>
            <a:spLocks noChangeArrowheads="1" noTextEdit="1"/>
          </xdr:cNvSpPr>
        </xdr:nvSpPr>
        <xdr:spPr bwMode="auto">
          <a:xfrm>
            <a:off x="0" y="25"/>
            <a:ext cx="94" cy="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none" lIns="0" tIns="0" rIns="0" bIns="0" anchor="ctr" upright="1"/>
          <a:lstStyle/>
          <a:p>
            <a:pPr algn="ctr" rtl="0">
              <a:defRPr sz="1000"/>
            </a:pPr>
            <a:fld id="{62A73D68-88EC-4D6E-8B81-A3EA60A006DF}" type="TxLink">
              <a:rPr lang="zh-TW" altLang="en-US" sz="1200">
                <a:latin typeface="標楷體" panose="03000509000000000000" pitchFamily="65" charset="-120"/>
                <a:ea typeface="標楷體" panose="03000509000000000000" pitchFamily="65" charset="-120"/>
              </a:rPr>
              <a:t>年　　　報</a:t>
            </a:fld>
            <a:endParaRPr lang="zh-TW" altLang="en-US" sz="1200">
              <a:latin typeface="標楷體" panose="03000509000000000000" pitchFamily="65" charset="-120"/>
              <a:ea typeface="標楷體" panose="03000509000000000000" pitchFamily="65" charset="-120"/>
            </a:endParaRPr>
          </a:p>
        </xdr:txBody>
      </xdr:sp>
      <xdr:sp macro="" textlink="D1">
        <xdr:nvSpPr>
          <xdr:cNvPr id="5" name="報表類別"/>
          <xdr:cNvSpPr>
            <a:spLocks noChangeArrowheads="1" noTextEdit="1"/>
          </xdr:cNvSpPr>
        </xdr:nvSpPr>
        <xdr:spPr bwMode="auto">
          <a:xfrm>
            <a:off x="96" y="25"/>
            <a:ext cx="454" cy="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190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ctr" upright="1"/>
          <a:lstStyle/>
          <a:p>
            <a:fld id="{A528F588-BD68-402B-8581-8D9F260A14A1}" type="TxLink">
              <a:rPr lang="zh-TW" altLang="en-US" sz="1200">
                <a:latin typeface="標楷體" panose="03000509000000000000" pitchFamily="65" charset="-120"/>
                <a:ea typeface="標楷體" panose="03000509000000000000" pitchFamily="65" charset="-120"/>
              </a:rPr>
              <a:t>期間終了2個月內編報</a:t>
            </a:fld>
            <a:endParaRPr lang="zh-TW" sz="1200">
              <a:latin typeface="標楷體" panose="03000509000000000000" pitchFamily="65" charset="-120"/>
              <a:ea typeface="標楷體" panose="03000509000000000000" pitchFamily="65" charset="-120"/>
            </a:endParaRPr>
          </a:p>
        </xdr:txBody>
      </xdr:sp>
      <xdr:sp macro="" textlink="">
        <xdr:nvSpPr>
          <xdr:cNvPr id="6" name="編製機關"/>
          <xdr:cNvSpPr>
            <a:spLocks noChangeArrowheads="1"/>
          </xdr:cNvSpPr>
        </xdr:nvSpPr>
        <xdr:spPr bwMode="auto">
          <a:xfrm>
            <a:off x="1094" y="1"/>
            <a:ext cx="76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zh-TW" altLang="en-US" sz="12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編製機關</a:t>
            </a:r>
          </a:p>
        </xdr:txBody>
      </xdr:sp>
      <xdr:sp macro="" textlink="">
        <xdr:nvSpPr>
          <xdr:cNvPr id="7" name="表號"/>
          <xdr:cNvSpPr>
            <a:spLocks noChangeArrowheads="1"/>
          </xdr:cNvSpPr>
        </xdr:nvSpPr>
        <xdr:spPr bwMode="auto">
          <a:xfrm>
            <a:off x="1094" y="25"/>
            <a:ext cx="76" cy="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zh-TW" altLang="en-US" sz="12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表　　號　　　報</a:t>
            </a:r>
          </a:p>
        </xdr:txBody>
      </xdr:sp>
      <xdr:sp macro="" textlink="B1">
        <xdr:nvSpPr>
          <xdr:cNvPr id="8" name="報表類別"/>
          <xdr:cNvSpPr>
            <a:spLocks noChangeArrowheads="1" noTextEdit="1"/>
          </xdr:cNvSpPr>
        </xdr:nvSpPr>
        <xdr:spPr bwMode="auto">
          <a:xfrm>
            <a:off x="1170" y="1"/>
            <a:ext cx="204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fld id="{D2E957F4-BB2D-46EC-9BED-8FCDD14217D9}" type="TxLink">
              <a:rPr lang="zh-TW" altLang="en-US" sz="1200">
                <a:latin typeface="標楷體" panose="03000509000000000000" pitchFamily="65" charset="-120"/>
                <a:ea typeface="標楷體" panose="03000509000000000000" pitchFamily="65" charset="-120"/>
              </a:rPr>
              <a:t>行政院環境保護署</a:t>
            </a:fld>
            <a:endParaRPr lang="zh-TW" altLang="en-US" sz="1200">
              <a:latin typeface="標楷體" panose="03000509000000000000" pitchFamily="65" charset="-120"/>
              <a:ea typeface="標楷體" panose="03000509000000000000" pitchFamily="65" charset="-120"/>
            </a:endParaRPr>
          </a:p>
        </xdr:txBody>
      </xdr:sp>
      <xdr:sp macro="" textlink="E1">
        <xdr:nvSpPr>
          <xdr:cNvPr id="9" name="報表類別"/>
          <xdr:cNvSpPr>
            <a:spLocks noChangeArrowheads="1" noTextEdit="1"/>
          </xdr:cNvSpPr>
        </xdr:nvSpPr>
        <xdr:spPr bwMode="auto">
          <a:xfrm>
            <a:off x="1170" y="25"/>
            <a:ext cx="204" cy="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fld id="{7157EC89-495B-4A97-815E-95BD95DE37EA}" type="TxLink">
              <a:rPr lang="zh-TW" altLang="en-US" sz="1200">
                <a:latin typeface="標楷體" panose="03000509000000000000" pitchFamily="65" charset="-120"/>
                <a:ea typeface="標楷體" panose="03000509000000000000" pitchFamily="65" charset="-120"/>
              </a:rPr>
              <a:t>1135-02-01</a:t>
            </a:fld>
            <a:endParaRPr lang="zh-TW" altLang="en-US" sz="1200">
              <a:latin typeface="標楷體" panose="03000509000000000000" pitchFamily="65" charset="-120"/>
              <a:ea typeface="標楷體" panose="03000509000000000000" pitchFamily="65" charset="-120"/>
            </a:endParaRPr>
          </a:p>
        </xdr:txBody>
      </xdr:sp>
      <xdr:sp macro="" textlink="">
        <xdr:nvSpPr>
          <xdr:cNvPr id="10" name="Line 11"/>
          <xdr:cNvSpPr>
            <a:spLocks noChangeShapeType="1"/>
          </xdr:cNvSpPr>
        </xdr:nvSpPr>
        <xdr:spPr bwMode="auto">
          <a:xfrm>
            <a:off x="93" y="50"/>
            <a:ext cx="1000" cy="0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" name="報表類別"/>
          <xdr:cNvSpPr>
            <a:spLocks noChangeArrowheads="1"/>
          </xdr:cNvSpPr>
        </xdr:nvSpPr>
        <xdr:spPr bwMode="auto">
          <a:xfrm>
            <a:off x="1093" y="97"/>
            <a:ext cx="278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190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r>
              <a:rPr lang="en-US" altLang="zh-TW" sz="1200">
                <a:latin typeface="標楷體" panose="03000509000000000000" pitchFamily="65" charset="-120"/>
                <a:ea typeface="標楷體" panose="03000509000000000000" pitchFamily="65" charset="-120"/>
              </a:rPr>
              <a:t>	</a:t>
            </a:r>
            <a:endParaRPr lang="zh-TW" altLang="en-US" sz="1200">
              <a:latin typeface="標楷體" panose="03000509000000000000" pitchFamily="65" charset="-120"/>
              <a:ea typeface="標楷體" panose="03000509000000000000" pitchFamily="65" charset="-120"/>
            </a:endParaRPr>
          </a:p>
        </xdr:txBody>
      </xdr:sp>
      <xdr:sp macro="" textlink="H2">
        <xdr:nvSpPr>
          <xdr:cNvPr id="12" name="報表類別"/>
          <xdr:cNvSpPr>
            <a:spLocks noChangeArrowheads="1" noTextEdit="1"/>
          </xdr:cNvSpPr>
        </xdr:nvSpPr>
        <xdr:spPr bwMode="auto">
          <a:xfrm>
            <a:off x="1077" y="822"/>
            <a:ext cx="287" cy="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190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fld id="{2370E92C-B434-4006-9FAD-4493D220A00E}" type="TxLink">
              <a:rPr lang="zh-TW" altLang="en-US" sz="12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中華民國108年 3月15日編製</a:t>
            </a:fld>
            <a:endParaRPr lang="zh-TW" altLang="en-US" sz="12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  <xdr:sp macro="" textlink="">
        <xdr:nvSpPr>
          <xdr:cNvPr id="13" name="報表類別"/>
          <xdr:cNvSpPr>
            <a:spLocks noChangeArrowheads="1"/>
          </xdr:cNvSpPr>
        </xdr:nvSpPr>
        <xdr:spPr bwMode="auto">
          <a:xfrm>
            <a:off x="630" y="24"/>
            <a:ext cx="456" cy="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190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r>
              <a:rPr lang="en-US" altLang="zh-TW">
                <a:latin typeface="標楷體" panose="03000509000000000000" pitchFamily="65" charset="-120"/>
                <a:ea typeface="標楷體" panose="03000509000000000000" pitchFamily="65" charset="-120"/>
              </a:rPr>
              <a:t>	</a:t>
            </a:r>
            <a:endParaRPr lang="zh-TW" altLang="en-US">
              <a:latin typeface="標楷體" panose="03000509000000000000" pitchFamily="65" charset="-120"/>
              <a:ea typeface="標楷體" panose="03000509000000000000" pitchFamily="65" charset="-12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376;&#32626;&#26989;&#21209;(&#32156;&#21512;)\3.%20&#22403;&#22334;&#28165;&#36939;&#37327;(&#27599;&#26376;)\&#22403;&#22334;&#28165;&#36939;&#29376;&#27841;&#32113;&#35336;&#22294;&#34920;-2019.03(107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40199/CloudStation/1_SMM/03_1&#12289;&#20462;&#35330;&#36039;&#28304;&#27704;&#32396;&#24490;&#29872;&#30332;&#23637;&#31574;&#30053;&#33287;&#26356;&#26032;&#27704;&#32396;&#29289;&#26009;&#31649;&#29702;&#31995;&#32113;&#36039;&#26009;/3&#12289;&#21363;&#26178;&#25552;&#20379;&#24490;&#29872;&#32147;&#28639;&#37325;&#40670;&#38917;&#30446;&#31995;&#32113;&#24615;&#22522;&#32218;&#36039;&#26009;/C&#12289;&#21097;&#39135;/&#23460;&#30591;&#25552;&#20379;/&#22403;&#22334;&#24615;&#36074;&#20998;&#26512;(107&#2418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格式說明"/>
      <sheetName val="總(年)"/>
      <sheetName val="國民所得"/>
      <sheetName val="85年"/>
      <sheetName val="簡易版106"/>
      <sheetName val="年度(統計室版)106"/>
      <sheetName val="年度(統計室版)107"/>
      <sheetName val="GDP"/>
      <sheetName val="年度資料106"/>
      <sheetName val="年度資料108"/>
      <sheetName val="垃圾減量率"/>
      <sheetName val="施政計畫使用"/>
      <sheetName val="各類回收率"/>
      <sheetName val="各類回收率 (2)"/>
      <sheetName val="垃圾回收率"/>
      <sheetName val="垃圾回收率 (2)"/>
      <sheetName val="垃圾妥善處理率"/>
      <sheetName val="處理方式 (2)"/>
      <sheetName val="處理方式"/>
      <sheetName val="處理方式 (產生量)"/>
      <sheetName val="處理方式 (回收需要)"/>
      <sheetName val="處理方式 (5年)"/>
      <sheetName val="年度"/>
      <sheetName val="歷年清運概況(率) (回收需要)"/>
      <sheetName val="歷年清運概況(率)"/>
      <sheetName val="各類產生量(率)"/>
      <sheetName val="平均每人每日垃圾清運量"/>
      <sheetName val="資收(率) (3)"/>
      <sheetName val="資收(率) (2)"/>
      <sheetName val="資收(率) (4)"/>
      <sheetName val="資收(率)"/>
      <sheetName val="廚餘(率) "/>
      <sheetName val="巨大(率)"/>
      <sheetName val="各類回收量(率)"/>
      <sheetName val="曲線圖"/>
      <sheetName val="曲線圖2"/>
      <sheetName val="垃圾回收率(102-106)"/>
      <sheetName val="資源回收再利用率(102-106)"/>
    </sheetNames>
    <sheetDataSet>
      <sheetData sheetId="0"/>
      <sheetData sheetId="1">
        <row r="51">
          <cell r="E51">
            <v>9744444.2199999988</v>
          </cell>
          <cell r="F51">
            <v>782770</v>
          </cell>
          <cell r="G51">
            <v>8961674.2199999988</v>
          </cell>
          <cell r="J51">
            <v>4775135</v>
          </cell>
          <cell r="K51">
            <v>594992.27999999991</v>
          </cell>
          <cell r="N51">
            <v>3534569.37</v>
          </cell>
          <cell r="AG51">
            <v>56977.57</v>
          </cell>
          <cell r="BA51">
            <v>60.559050873420396</v>
          </cell>
          <cell r="BB51">
            <v>53.28396104093148</v>
          </cell>
          <cell r="BC51">
            <v>6.6392982538032941</v>
          </cell>
          <cell r="BD51">
            <v>0.63579157868561764</v>
          </cell>
          <cell r="BE51">
            <v>97.347136325605007</v>
          </cell>
          <cell r="BG51">
            <v>1.041243940186134</v>
          </cell>
          <cell r="BH51">
            <v>0.4106764927324062</v>
          </cell>
          <cell r="BI51">
            <v>60.198473687310162</v>
          </cell>
          <cell r="BL51">
            <v>1.1321928520803559</v>
          </cell>
          <cell r="BM51">
            <v>55.694349800485611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6">
          <cell r="P6">
            <v>83.667901576489427</v>
          </cell>
        </row>
        <row r="7">
          <cell r="P7">
            <v>87.393609274220225</v>
          </cell>
        </row>
        <row r="8">
          <cell r="P8">
            <v>90.596750239645672</v>
          </cell>
        </row>
        <row r="9">
          <cell r="P9">
            <v>93.70212198098595</v>
          </cell>
        </row>
        <row r="10">
          <cell r="P10">
            <v>96.331347836838859</v>
          </cell>
        </row>
        <row r="11">
          <cell r="P11">
            <v>98.166557151495709</v>
          </cell>
        </row>
        <row r="12">
          <cell r="P12">
            <v>98.950260119656392</v>
          </cell>
        </row>
        <row r="13">
          <cell r="P13">
            <v>99.485788489600154</v>
          </cell>
        </row>
        <row r="14">
          <cell r="P14">
            <v>99.297410572351836</v>
          </cell>
        </row>
        <row r="15">
          <cell r="P15">
            <v>99.282767809790059</v>
          </cell>
        </row>
        <row r="16">
          <cell r="P16">
            <v>99.818172748227695</v>
          </cell>
        </row>
        <row r="17">
          <cell r="P17">
            <v>99.826504427629217</v>
          </cell>
        </row>
        <row r="18">
          <cell r="P18">
            <v>99.854290256573549</v>
          </cell>
        </row>
        <row r="19">
          <cell r="P19">
            <v>99.946906443222787</v>
          </cell>
        </row>
        <row r="20">
          <cell r="P20">
            <v>99.970178072563456</v>
          </cell>
        </row>
        <row r="21">
          <cell r="P21">
            <v>99.969438244661518</v>
          </cell>
        </row>
        <row r="22">
          <cell r="P22">
            <v>99.975615511574219</v>
          </cell>
        </row>
        <row r="23">
          <cell r="P23">
            <v>99.879670064418505</v>
          </cell>
        </row>
        <row r="24">
          <cell r="P24">
            <v>99.122101627294384</v>
          </cell>
        </row>
        <row r="25">
          <cell r="P25">
            <v>98.816881839119716</v>
          </cell>
        </row>
      </sheetData>
      <sheetData sheetId="9">
        <row r="5">
          <cell r="B5" t="str">
            <v>─</v>
          </cell>
          <cell r="C5">
            <v>9434697</v>
          </cell>
          <cell r="D5" t="str">
            <v>─</v>
          </cell>
          <cell r="E5">
            <v>8880487</v>
          </cell>
          <cell r="F5">
            <v>554210</v>
          </cell>
          <cell r="H5">
            <v>528</v>
          </cell>
          <cell r="I5" t="str">
            <v>─</v>
          </cell>
          <cell r="J5">
            <v>5.8741685080082595</v>
          </cell>
          <cell r="K5" t="str">
            <v>─</v>
          </cell>
          <cell r="L5" t="str">
            <v>─</v>
          </cell>
          <cell r="M5">
            <v>5.8741685080082595</v>
          </cell>
          <cell r="O5">
            <v>1.149</v>
          </cell>
          <cell r="P5">
            <v>1.1347488003970259</v>
          </cell>
          <cell r="Q5" t="str">
            <v>─</v>
          </cell>
          <cell r="R5" t="str">
            <v>─</v>
          </cell>
          <cell r="S5" t="str">
            <v>─</v>
          </cell>
        </row>
        <row r="6">
          <cell r="B6" t="str">
            <v>─</v>
          </cell>
          <cell r="C6">
            <v>9190862.1999999993</v>
          </cell>
          <cell r="D6" t="str">
            <v>─</v>
          </cell>
          <cell r="E6">
            <v>8565699.1999999993</v>
          </cell>
          <cell r="F6">
            <v>625163</v>
          </cell>
          <cell r="H6">
            <v>19493</v>
          </cell>
          <cell r="I6" t="str">
            <v>─</v>
          </cell>
          <cell r="J6">
            <v>6.8020060185430706</v>
          </cell>
          <cell r="K6" t="str">
            <v>─</v>
          </cell>
          <cell r="L6" t="str">
            <v>─</v>
          </cell>
          <cell r="M6">
            <v>6.8020060185430706</v>
          </cell>
          <cell r="O6">
            <v>1.101</v>
          </cell>
          <cell r="P6">
            <v>1.0822353206550523</v>
          </cell>
          <cell r="Q6">
            <v>3.544713257279708</v>
          </cell>
          <cell r="R6" t="str">
            <v>─</v>
          </cell>
          <cell r="S6" t="str">
            <v>─</v>
          </cell>
        </row>
        <row r="7">
          <cell r="B7" t="str">
            <v>─</v>
          </cell>
          <cell r="C7">
            <v>8729502.1500000004</v>
          </cell>
          <cell r="D7" t="str">
            <v>─</v>
          </cell>
          <cell r="E7">
            <v>7875511.1500000004</v>
          </cell>
          <cell r="F7">
            <v>853990</v>
          </cell>
          <cell r="H7">
            <v>2782</v>
          </cell>
          <cell r="I7" t="str">
            <v>─</v>
          </cell>
          <cell r="J7">
            <v>9.7828030204448702</v>
          </cell>
          <cell r="K7" t="str">
            <v>─</v>
          </cell>
          <cell r="L7" t="str">
            <v>─</v>
          </cell>
          <cell r="M7">
            <v>9.7828030204448702</v>
          </cell>
          <cell r="O7">
            <v>1.087</v>
          </cell>
          <cell r="P7">
            <v>0.9820468166272972</v>
          </cell>
          <cell r="Q7">
            <v>11.316674975144936</v>
          </cell>
          <cell r="R7" t="str">
            <v>─</v>
          </cell>
          <cell r="S7" t="str">
            <v>─</v>
          </cell>
        </row>
        <row r="8">
          <cell r="B8" t="str">
            <v>─</v>
          </cell>
          <cell r="C8">
            <v>8333806.0600000005</v>
          </cell>
          <cell r="D8" t="str">
            <v>─</v>
          </cell>
          <cell r="E8">
            <v>7277054.0600000005</v>
          </cell>
          <cell r="F8">
            <v>1056753</v>
          </cell>
          <cell r="H8">
            <v>216</v>
          </cell>
          <cell r="I8" t="str">
            <v>─</v>
          </cell>
          <cell r="J8">
            <v>12.680316681139564</v>
          </cell>
          <cell r="K8" t="str">
            <v>─</v>
          </cell>
          <cell r="L8" t="str">
            <v>─</v>
          </cell>
          <cell r="M8">
            <v>12.680316681139564</v>
          </cell>
          <cell r="O8">
            <v>1.0289999999999999</v>
          </cell>
          <cell r="P8">
            <v>0.89978077412109425</v>
          </cell>
          <cell r="Q8">
            <v>18.055687036082592</v>
          </cell>
          <cell r="R8" t="str">
            <v>─</v>
          </cell>
          <cell r="S8" t="str">
            <v>─</v>
          </cell>
        </row>
        <row r="9">
          <cell r="B9" t="str">
            <v>─</v>
          </cell>
          <cell r="C9">
            <v>7984837.3999999994</v>
          </cell>
          <cell r="D9" t="str">
            <v>─</v>
          </cell>
          <cell r="E9">
            <v>6743000.3999999994</v>
          </cell>
          <cell r="F9">
            <v>1241837</v>
          </cell>
          <cell r="H9">
            <v>3706</v>
          </cell>
          <cell r="I9" t="str">
            <v>─</v>
          </cell>
          <cell r="J9">
            <v>15.552439427257466</v>
          </cell>
          <cell r="K9" t="str">
            <v>─</v>
          </cell>
          <cell r="L9" t="str">
            <v>─</v>
          </cell>
          <cell r="M9">
            <v>15.552439427257466</v>
          </cell>
          <cell r="O9">
            <v>0.98153869687019191</v>
          </cell>
          <cell r="P9">
            <v>0.82888547348058861</v>
          </cell>
          <cell r="Q9">
            <v>24.069475018656071</v>
          </cell>
          <cell r="R9" t="str">
            <v>─</v>
          </cell>
          <cell r="S9" t="str">
            <v>─</v>
          </cell>
        </row>
        <row r="10">
          <cell r="B10" t="str">
            <v>─</v>
          </cell>
          <cell r="C10">
            <v>7708018.8300000001</v>
          </cell>
          <cell r="D10" t="str">
            <v>─</v>
          </cell>
          <cell r="E10">
            <v>6160260.1799999997</v>
          </cell>
          <cell r="F10">
            <v>1379158</v>
          </cell>
          <cell r="H10">
            <v>168600.65</v>
          </cell>
          <cell r="I10" t="str">
            <v>─</v>
          </cell>
          <cell r="J10">
            <v>17.892509481583609</v>
          </cell>
          <cell r="K10">
            <v>2.1873409201310938</v>
          </cell>
          <cell r="L10" t="str">
            <v>─</v>
          </cell>
          <cell r="M10">
            <v>20.079850401714701</v>
          </cell>
          <cell r="O10">
            <v>0.94129272013959187</v>
          </cell>
          <cell r="P10">
            <v>0.75228251620751707</v>
          </cell>
          <cell r="Q10">
            <v>30.631505006425886</v>
          </cell>
          <cell r="R10" t="str">
            <v>─</v>
          </cell>
          <cell r="S10" t="str">
            <v>─</v>
          </cell>
        </row>
        <row r="11">
          <cell r="B11" t="str">
            <v>─</v>
          </cell>
          <cell r="C11">
            <v>7714958.8689999999</v>
          </cell>
          <cell r="D11" t="str">
            <v>─</v>
          </cell>
          <cell r="E11">
            <v>5862889.8689999999</v>
          </cell>
          <cell r="F11">
            <v>1552804</v>
          </cell>
          <cell r="H11">
            <v>299265</v>
          </cell>
          <cell r="I11" t="str">
            <v>─</v>
          </cell>
          <cell r="J11">
            <v>20.127184426600472</v>
          </cell>
          <cell r="K11">
            <v>3.8790226245080452</v>
          </cell>
          <cell r="L11" t="str">
            <v>─</v>
          </cell>
          <cell r="M11">
            <v>24.006207051108518</v>
          </cell>
          <cell r="O11">
            <v>0.93181386339202865</v>
          </cell>
          <cell r="P11">
            <v>0.70812076696778847</v>
          </cell>
          <cell r="Q11">
            <v>33.980086125907285</v>
          </cell>
          <cell r="R11" t="str">
            <v>─</v>
          </cell>
          <cell r="S11" t="str">
            <v>─</v>
          </cell>
        </row>
        <row r="12">
          <cell r="B12" t="str">
            <v>─</v>
          </cell>
          <cell r="C12">
            <v>7828685.1199999992</v>
          </cell>
          <cell r="D12" t="str">
            <v>─</v>
          </cell>
          <cell r="E12">
            <v>5525253.0599999996</v>
          </cell>
          <cell r="F12">
            <v>1809656</v>
          </cell>
          <cell r="H12">
            <v>464200</v>
          </cell>
          <cell r="I12">
            <v>29575.06</v>
          </cell>
          <cell r="J12">
            <v>23.115708094796897</v>
          </cell>
          <cell r="K12">
            <v>5.9294759322239807</v>
          </cell>
          <cell r="L12">
            <v>0.37777812680758327</v>
          </cell>
          <cell r="M12">
            <v>29.422962153828461</v>
          </cell>
          <cell r="O12">
            <v>0.94499999999999995</v>
          </cell>
          <cell r="P12">
            <v>0.66667649944242524</v>
          </cell>
          <cell r="Q12">
            <v>37.782093932461137</v>
          </cell>
          <cell r="R12" t="str">
            <v>─</v>
          </cell>
          <cell r="S12" t="str">
            <v>─</v>
          </cell>
        </row>
        <row r="13">
          <cell r="B13" t="str">
            <v>─</v>
          </cell>
          <cell r="C13">
            <v>7791606</v>
          </cell>
          <cell r="D13" t="str">
            <v>─</v>
          </cell>
          <cell r="E13">
            <v>5032671</v>
          </cell>
          <cell r="F13">
            <v>2160112</v>
          </cell>
          <cell r="H13">
            <v>570176</v>
          </cell>
          <cell r="I13">
            <v>28646</v>
          </cell>
          <cell r="J13">
            <v>27.72357842529512</v>
          </cell>
          <cell r="K13">
            <v>7.317823822200455</v>
          </cell>
          <cell r="L13">
            <v>0.36765206043529408</v>
          </cell>
          <cell r="M13">
            <v>35.409054307930873</v>
          </cell>
          <cell r="O13">
            <v>0.93622497931777804</v>
          </cell>
          <cell r="P13">
            <v>0.60471644778857936</v>
          </cell>
          <cell r="Q13">
            <v>43.328885003716579</v>
          </cell>
          <cell r="R13" t="str">
            <v>─</v>
          </cell>
          <cell r="S13" t="str">
            <v>─</v>
          </cell>
        </row>
        <row r="14">
          <cell r="B14" t="str">
            <v>─</v>
          </cell>
          <cell r="C14">
            <v>7949448</v>
          </cell>
          <cell r="D14" t="str">
            <v>─</v>
          </cell>
          <cell r="E14">
            <v>4873237</v>
          </cell>
          <cell r="F14">
            <v>2382191</v>
          </cell>
          <cell r="H14">
            <v>662791</v>
          </cell>
          <cell r="I14">
            <v>31230</v>
          </cell>
          <cell r="J14">
            <v>29.966747376673197</v>
          </cell>
          <cell r="K14">
            <v>8.3375726213945924</v>
          </cell>
          <cell r="L14">
            <v>0.39285746632973761</v>
          </cell>
          <cell r="M14">
            <v>38.697177464397527</v>
          </cell>
          <cell r="O14">
            <v>0.95060493165034687</v>
          </cell>
          <cell r="P14">
            <v>0.58274777384554766</v>
          </cell>
          <cell r="Q14">
            <v>45.124214471571214</v>
          </cell>
          <cell r="R14" t="str">
            <v>─</v>
          </cell>
          <cell r="S14" t="str">
            <v>─</v>
          </cell>
        </row>
        <row r="15">
          <cell r="B15" t="str">
            <v>─</v>
          </cell>
          <cell r="C15">
            <v>7537374</v>
          </cell>
          <cell r="D15" t="str">
            <v>─</v>
          </cell>
          <cell r="E15">
            <v>4374154</v>
          </cell>
          <cell r="F15">
            <v>2427561</v>
          </cell>
          <cell r="H15">
            <v>691194</v>
          </cell>
          <cell r="I15">
            <v>44466</v>
          </cell>
          <cell r="J15">
            <v>32.206986146634094</v>
          </cell>
          <cell r="K15">
            <v>9.1702229450203738</v>
          </cell>
          <cell r="L15">
            <v>0.5899402099457981</v>
          </cell>
          <cell r="M15">
            <v>41.967149301600266</v>
          </cell>
          <cell r="O15">
            <v>0.89558243238907953</v>
          </cell>
          <cell r="P15">
            <v>0.51973213468834401</v>
          </cell>
          <cell r="Q15">
            <v>50.744210311889425</v>
          </cell>
          <cell r="R15" t="str">
            <v>─</v>
          </cell>
          <cell r="S15" t="str">
            <v>─</v>
          </cell>
        </row>
        <row r="16">
          <cell r="B16" t="str">
            <v>─</v>
          </cell>
          <cell r="C16">
            <v>7746019</v>
          </cell>
          <cell r="D16" t="str">
            <v>─</v>
          </cell>
          <cell r="E16">
            <v>4223484</v>
          </cell>
          <cell r="F16">
            <v>2735591</v>
          </cell>
          <cell r="H16">
            <v>721472</v>
          </cell>
          <cell r="I16">
            <v>65473</v>
          </cell>
          <cell r="J16">
            <v>35.31608946479475</v>
          </cell>
          <cell r="K16">
            <v>9.3141005721777859</v>
          </cell>
          <cell r="L16">
            <v>0.84524708756846589</v>
          </cell>
          <cell r="M16">
            <v>45.475437124541003</v>
          </cell>
          <cell r="O16">
            <v>0.91957578052750233</v>
          </cell>
          <cell r="P16">
            <v>0.501394793357132</v>
          </cell>
          <cell r="Q16">
            <v>52.440851498346873</v>
          </cell>
          <cell r="R16" t="str">
            <v>─</v>
          </cell>
          <cell r="S16" t="str">
            <v>─</v>
          </cell>
        </row>
        <row r="17">
          <cell r="B17" t="str">
            <v>─</v>
          </cell>
          <cell r="C17">
            <v>7957601</v>
          </cell>
          <cell r="D17" t="str">
            <v>─</v>
          </cell>
          <cell r="E17">
            <v>4072603</v>
          </cell>
          <cell r="F17">
            <v>3035617</v>
          </cell>
          <cell r="H17">
            <v>769164</v>
          </cell>
          <cell r="I17">
            <v>80217</v>
          </cell>
          <cell r="J17">
            <v>38.147388892707738</v>
          </cell>
          <cell r="K17">
            <v>9.6657774120617503</v>
          </cell>
          <cell r="L17">
            <v>1.0080550658420797</v>
          </cell>
          <cell r="M17">
            <v>48.821221370611568</v>
          </cell>
          <cell r="O17">
            <v>0.94212205934672077</v>
          </cell>
          <cell r="P17">
            <v>0.48216656317169371</v>
          </cell>
          <cell r="Q17">
            <v>54.139868680625284</v>
          </cell>
          <cell r="R17" t="str">
            <v>─</v>
          </cell>
          <cell r="S17" t="str">
            <v>─</v>
          </cell>
        </row>
        <row r="18">
          <cell r="B18" t="str">
            <v>─</v>
          </cell>
          <cell r="C18">
            <v>7554589</v>
          </cell>
          <cell r="D18" t="str">
            <v>─</v>
          </cell>
          <cell r="E18">
            <v>3610849</v>
          </cell>
          <cell r="F18">
            <v>3052215</v>
          </cell>
          <cell r="H18">
            <v>811199</v>
          </cell>
          <cell r="I18">
            <v>80326</v>
          </cell>
          <cell r="J18">
            <v>40.402131737411523</v>
          </cell>
          <cell r="K18">
            <v>10.737831005763516</v>
          </cell>
          <cell r="L18">
            <v>1.0632742562169828</v>
          </cell>
          <cell r="M18">
            <v>52.203236999392026</v>
          </cell>
          <cell r="O18">
            <v>0.89240305737028591</v>
          </cell>
          <cell r="P18">
            <v>0.42653977434145518</v>
          </cell>
          <cell r="Q18">
            <v>59.339515952221987</v>
          </cell>
          <cell r="R18" t="str">
            <v>─</v>
          </cell>
          <cell r="S18" t="str">
            <v>─</v>
          </cell>
        </row>
        <row r="19">
          <cell r="B19" t="str">
            <v>─</v>
          </cell>
          <cell r="C19">
            <v>7403948</v>
          </cell>
          <cell r="D19" t="str">
            <v>─</v>
          </cell>
          <cell r="E19">
            <v>3379389</v>
          </cell>
          <cell r="F19">
            <v>3101035</v>
          </cell>
          <cell r="H19">
            <v>834541</v>
          </cell>
          <cell r="I19">
            <v>88983</v>
          </cell>
          <cell r="J19">
            <v>41.883532947557164</v>
          </cell>
          <cell r="K19">
            <v>11.271567547476021</v>
          </cell>
          <cell r="L19">
            <v>1.2018317794776516</v>
          </cell>
          <cell r="M19">
            <v>54.356932274510832</v>
          </cell>
          <cell r="O19">
            <v>0.86933245037467033</v>
          </cell>
          <cell r="P19">
            <v>0.39678999908416518</v>
          </cell>
          <cell r="Q19">
            <v>61.945904543298134</v>
          </cell>
          <cell r="R19" t="str">
            <v>─</v>
          </cell>
          <cell r="S19" t="str">
            <v>─</v>
          </cell>
        </row>
        <row r="20">
          <cell r="B20" t="str">
            <v>─</v>
          </cell>
          <cell r="C20">
            <v>7332694</v>
          </cell>
          <cell r="D20" t="str">
            <v>─</v>
          </cell>
          <cell r="E20">
            <v>3300151</v>
          </cell>
          <cell r="F20">
            <v>3153406</v>
          </cell>
          <cell r="H20">
            <v>795213</v>
          </cell>
          <cell r="I20">
            <v>83924</v>
          </cell>
          <cell r="J20">
            <v>43.004740140526799</v>
          </cell>
          <cell r="K20">
            <v>10.844759102179909</v>
          </cell>
          <cell r="L20">
            <v>1.1445179629751356</v>
          </cell>
          <cell r="M20">
            <v>54.994017205681843</v>
          </cell>
          <cell r="O20">
            <v>0.86055140727092416</v>
          </cell>
          <cell r="P20">
            <v>0.387299618292615</v>
          </cell>
          <cell r="Q20">
            <v>62.838175428892583</v>
          </cell>
          <cell r="R20" t="str">
            <v>─</v>
          </cell>
          <cell r="S20" t="str">
            <v>─</v>
          </cell>
        </row>
        <row r="21">
          <cell r="B21" t="str">
            <v>─</v>
          </cell>
          <cell r="C21">
            <v>7369439</v>
          </cell>
          <cell r="D21" t="str">
            <v>─</v>
          </cell>
          <cell r="E21">
            <v>3272669</v>
          </cell>
          <cell r="F21">
            <v>3310560</v>
          </cell>
          <cell r="H21">
            <v>720373</v>
          </cell>
          <cell r="I21">
            <v>65837</v>
          </cell>
          <cell r="J21">
            <v>44.922822483502479</v>
          </cell>
          <cell r="K21">
            <v>9.7751402786562185</v>
          </cell>
          <cell r="L21">
            <v>0.89337872258661755</v>
          </cell>
          <cell r="M21">
            <v>55.591341484745314</v>
          </cell>
          <cell r="O21">
            <v>0.86268346588687572</v>
          </cell>
          <cell r="P21">
            <v>0.38310615443326629</v>
          </cell>
          <cell r="Q21">
            <v>63.147640439088534</v>
          </cell>
          <cell r="R21" t="str">
            <v>─</v>
          </cell>
          <cell r="S21" t="str">
            <v>─</v>
          </cell>
        </row>
        <row r="22">
          <cell r="B22" t="str">
            <v>─</v>
          </cell>
          <cell r="C22">
            <v>7229290</v>
          </cell>
          <cell r="D22" t="str">
            <v>─</v>
          </cell>
          <cell r="E22">
            <v>3236388</v>
          </cell>
          <cell r="F22">
            <v>3319617</v>
          </cell>
          <cell r="H22">
            <v>609706</v>
          </cell>
          <cell r="I22">
            <v>63578</v>
          </cell>
          <cell r="J22">
            <v>45.91899066160024</v>
          </cell>
          <cell r="K22">
            <v>8.4338296015238008</v>
          </cell>
          <cell r="L22">
            <v>0.87945012580765203</v>
          </cell>
          <cell r="M22">
            <v>55.232270388931695</v>
          </cell>
          <cell r="O22">
            <v>0.84414925510815919</v>
          </cell>
          <cell r="P22">
            <v>0.37790633927273426</v>
          </cell>
          <cell r="Q22">
            <v>63.556187853211199</v>
          </cell>
          <cell r="R22" t="str">
            <v>─</v>
          </cell>
          <cell r="S22" t="str">
            <v>─</v>
          </cell>
        </row>
        <row r="23">
          <cell r="B23" t="str">
            <v>─</v>
          </cell>
          <cell r="C23">
            <v>7461342</v>
          </cell>
          <cell r="D23" t="str">
            <v>─</v>
          </cell>
          <cell r="E23">
            <v>3133582</v>
          </cell>
          <cell r="F23">
            <v>3690910</v>
          </cell>
          <cell r="H23">
            <v>575932</v>
          </cell>
          <cell r="I23">
            <v>60918</v>
          </cell>
          <cell r="J23">
            <v>49.467106587528086</v>
          </cell>
          <cell r="K23">
            <v>7.7188795259619507</v>
          </cell>
          <cell r="L23">
            <v>0.81644830112331002</v>
          </cell>
          <cell r="M23">
            <v>58.002434414613347</v>
          </cell>
          <cell r="O23">
            <v>0.86690680081088856</v>
          </cell>
          <cell r="P23">
            <v>0.3640797522347301</v>
          </cell>
          <cell r="Q23">
            <v>64.713849589555167</v>
          </cell>
          <cell r="R23" t="str">
            <v>─</v>
          </cell>
          <cell r="S23" t="str">
            <v>─</v>
          </cell>
        </row>
        <row r="24">
          <cell r="B24" t="str">
            <v>─</v>
          </cell>
          <cell r="C24">
            <v>7870896</v>
          </cell>
          <cell r="D24" t="str">
            <v>─</v>
          </cell>
          <cell r="E24">
            <v>3130735</v>
          </cell>
          <cell r="F24">
            <v>4133098</v>
          </cell>
          <cell r="H24">
            <v>551332</v>
          </cell>
          <cell r="I24">
            <v>55731</v>
          </cell>
          <cell r="J24">
            <v>52.511149937694512</v>
          </cell>
          <cell r="K24">
            <v>7.0046917148949754</v>
          </cell>
          <cell r="L24">
            <v>0.70806424071668594</v>
          </cell>
          <cell r="M24">
            <v>60.223905893306174</v>
          </cell>
          <cell r="O24">
            <v>0.91543974486911983</v>
          </cell>
          <cell r="P24">
            <v>0.36412617440921896</v>
          </cell>
          <cell r="Q24">
            <v>64.745908642172452</v>
          </cell>
          <cell r="R24" t="str">
            <v>─</v>
          </cell>
          <cell r="S24" t="str">
            <v>─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350201"/>
      <sheetName val="11350201(續1完)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70" zoomScaleNormal="70" workbookViewId="0">
      <selection activeCell="B36" sqref="B36"/>
    </sheetView>
  </sheetViews>
  <sheetFormatPr defaultRowHeight="16.5"/>
  <cols>
    <col min="2" max="10" width="13" customWidth="1"/>
  </cols>
  <sheetData>
    <row r="1" spans="1:10" ht="17.25" thickBot="1">
      <c r="A1" s="13" t="s">
        <v>0</v>
      </c>
      <c r="B1" s="1" t="s">
        <v>1</v>
      </c>
      <c r="C1" s="17" t="s">
        <v>3</v>
      </c>
      <c r="D1" s="16"/>
      <c r="E1" s="18"/>
      <c r="F1" s="1" t="s">
        <v>4</v>
      </c>
      <c r="G1" s="1" t="s">
        <v>4</v>
      </c>
      <c r="H1" s="1" t="s">
        <v>7</v>
      </c>
      <c r="I1" s="1" t="s">
        <v>4</v>
      </c>
      <c r="J1" s="1" t="s">
        <v>4</v>
      </c>
    </row>
    <row r="2" spans="1:10" ht="32.25">
      <c r="A2" s="14"/>
      <c r="B2" s="2" t="s">
        <v>2</v>
      </c>
      <c r="C2" s="2" t="s">
        <v>11</v>
      </c>
      <c r="D2" s="1" t="s">
        <v>13</v>
      </c>
      <c r="E2" s="1" t="s">
        <v>15</v>
      </c>
      <c r="F2" s="2" t="s">
        <v>5</v>
      </c>
      <c r="G2" s="2" t="s">
        <v>6</v>
      </c>
      <c r="H2" s="2" t="s">
        <v>8</v>
      </c>
      <c r="I2" s="2" t="s">
        <v>9</v>
      </c>
      <c r="J2" s="2" t="s">
        <v>10</v>
      </c>
    </row>
    <row r="3" spans="1:10" ht="50.25" thickBot="1">
      <c r="A3" s="15"/>
      <c r="B3" s="3"/>
      <c r="C3" s="4" t="s">
        <v>12</v>
      </c>
      <c r="D3" s="4" t="s">
        <v>14</v>
      </c>
      <c r="E3" s="5" t="s">
        <v>16</v>
      </c>
      <c r="F3" s="3"/>
      <c r="G3" s="3"/>
      <c r="H3" s="3"/>
      <c r="I3" s="3"/>
      <c r="J3" s="3"/>
    </row>
    <row r="4" spans="1:10" ht="17.25" thickBot="1">
      <c r="A4" s="6"/>
      <c r="B4" s="4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</row>
    <row r="5" spans="1:10" ht="17.25" thickBot="1">
      <c r="A5" s="7" t="s">
        <v>26</v>
      </c>
      <c r="B5" s="8">
        <v>7403948</v>
      </c>
      <c r="C5" s="8">
        <v>3277252</v>
      </c>
      <c r="D5" s="9">
        <v>38.33</v>
      </c>
      <c r="E5" s="8">
        <v>1256171</v>
      </c>
      <c r="F5" s="8">
        <v>834541</v>
      </c>
      <c r="G5" s="8">
        <v>2090712</v>
      </c>
      <c r="H5" s="9">
        <v>28.24</v>
      </c>
      <c r="I5" s="9">
        <v>11.27</v>
      </c>
      <c r="J5" s="9">
        <v>16.97</v>
      </c>
    </row>
    <row r="6" spans="1:10" ht="17.25" thickBot="1">
      <c r="A6" s="7" t="s">
        <v>27</v>
      </c>
      <c r="B6" s="8">
        <v>7332694</v>
      </c>
      <c r="C6" s="8">
        <v>3208721</v>
      </c>
      <c r="D6" s="9">
        <v>35.07</v>
      </c>
      <c r="E6" s="8">
        <v>1125298</v>
      </c>
      <c r="F6" s="8">
        <v>795213</v>
      </c>
      <c r="G6" s="8">
        <v>1920511</v>
      </c>
      <c r="H6" s="9">
        <v>26.19</v>
      </c>
      <c r="I6" s="9">
        <v>10.84</v>
      </c>
      <c r="J6" s="9">
        <v>15.35</v>
      </c>
    </row>
    <row r="7" spans="1:10" ht="17.25" thickBot="1">
      <c r="A7" s="7" t="s">
        <v>28</v>
      </c>
      <c r="B7" s="8">
        <v>7369439</v>
      </c>
      <c r="C7" s="8">
        <v>3189457</v>
      </c>
      <c r="D7" s="9">
        <v>37.64</v>
      </c>
      <c r="E7" s="8">
        <v>1200512</v>
      </c>
      <c r="F7" s="8">
        <v>720373</v>
      </c>
      <c r="G7" s="8">
        <v>1920885</v>
      </c>
      <c r="H7" s="9">
        <v>26.07</v>
      </c>
      <c r="I7" s="9">
        <v>9.7799999999999994</v>
      </c>
      <c r="J7" s="9">
        <v>16.29</v>
      </c>
    </row>
    <row r="8" spans="1:10" ht="17.25" thickBot="1">
      <c r="A8" s="7" t="s">
        <v>29</v>
      </c>
      <c r="B8" s="8">
        <v>7229290</v>
      </c>
      <c r="C8" s="8">
        <v>3143054</v>
      </c>
      <c r="D8" s="9">
        <v>40.39</v>
      </c>
      <c r="E8" s="8">
        <v>1269480</v>
      </c>
      <c r="F8" s="8">
        <v>609706</v>
      </c>
      <c r="G8" s="8">
        <v>1879186</v>
      </c>
      <c r="H8" s="9">
        <v>25.99</v>
      </c>
      <c r="I8" s="9">
        <v>8.43</v>
      </c>
      <c r="J8" s="9">
        <v>17.559999999999999</v>
      </c>
    </row>
    <row r="9" spans="1:10" ht="17.25" thickBot="1">
      <c r="A9" s="7" t="s">
        <v>30</v>
      </c>
      <c r="B9" s="8">
        <v>7461342</v>
      </c>
      <c r="C9" s="8">
        <v>2993435</v>
      </c>
      <c r="D9" s="9">
        <v>37.979999999999997</v>
      </c>
      <c r="E9" s="8">
        <v>1136907</v>
      </c>
      <c r="F9" s="8">
        <v>575932</v>
      </c>
      <c r="G9" s="8">
        <v>1712839</v>
      </c>
      <c r="H9" s="9">
        <v>22.96</v>
      </c>
      <c r="I9" s="9">
        <v>7.72</v>
      </c>
      <c r="J9" s="9">
        <v>15.24</v>
      </c>
    </row>
    <row r="10" spans="1:10" ht="17.25" thickBot="1">
      <c r="A10" s="7" t="s">
        <v>31</v>
      </c>
      <c r="B10" s="10">
        <v>7870896</v>
      </c>
      <c r="C10" s="8">
        <v>2969654</v>
      </c>
      <c r="D10" s="9">
        <v>38.14</v>
      </c>
      <c r="E10" s="8">
        <v>1132626</v>
      </c>
      <c r="F10" s="8">
        <v>551332</v>
      </c>
      <c r="G10" s="8">
        <v>1683958</v>
      </c>
      <c r="H10" s="9">
        <v>20.28</v>
      </c>
      <c r="I10" s="184">
        <v>7</v>
      </c>
      <c r="J10" s="9">
        <v>13.64</v>
      </c>
    </row>
    <row r="11" spans="1:10" ht="17.25" thickBot="1">
      <c r="A11" s="11" t="s">
        <v>32</v>
      </c>
      <c r="B11" s="185">
        <v>8961674</v>
      </c>
      <c r="C11" s="185">
        <v>3218907</v>
      </c>
      <c r="D11" s="186">
        <v>34.479999999999997</v>
      </c>
      <c r="E11" s="187">
        <f>C11*D11/100</f>
        <v>1109879.1335999998</v>
      </c>
      <c r="F11" s="12">
        <v>594992</v>
      </c>
      <c r="G11" s="188">
        <f>E11+F11</f>
        <v>1704871.1335999998</v>
      </c>
      <c r="H11" s="189">
        <f>G11/B11*100</f>
        <v>19.024025350620878</v>
      </c>
      <c r="I11" s="186">
        <v>6.64</v>
      </c>
      <c r="J11" s="190">
        <f>H11-I11</f>
        <v>12.384025350620878</v>
      </c>
    </row>
    <row r="12" spans="1:10" ht="17.25" thickTop="1">
      <c r="D12" t="s">
        <v>161</v>
      </c>
    </row>
  </sheetData>
  <mergeCells count="2">
    <mergeCell ref="A1:A3"/>
    <mergeCell ref="C1:E1"/>
  </mergeCells>
  <phoneticPr fontId="8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view="pageBreakPreview" zoomScale="85" zoomScaleNormal="85" zoomScaleSheetLayoutView="85" zoomScalePageLayoutView="70" workbookViewId="0">
      <selection activeCell="B30" sqref="B30:K31"/>
    </sheetView>
  </sheetViews>
  <sheetFormatPr defaultRowHeight="16.5"/>
  <cols>
    <col min="1" max="8" width="13.375" style="20" customWidth="1"/>
    <col min="9" max="12" width="13.375" style="22" customWidth="1"/>
    <col min="13" max="13" width="13" style="20" customWidth="1"/>
    <col min="14" max="15" width="13.375" style="20" customWidth="1"/>
    <col min="16" max="16" width="13.375" style="22" customWidth="1"/>
    <col min="17" max="17" width="13.375" style="115" customWidth="1"/>
    <col min="18" max="18" width="16" style="116" customWidth="1"/>
    <col min="19" max="256" width="9" style="20"/>
    <col min="257" max="268" width="13.375" style="20" customWidth="1"/>
    <col min="269" max="269" width="13" style="20" customWidth="1"/>
    <col min="270" max="273" width="13.375" style="20" customWidth="1"/>
    <col min="274" max="274" width="16" style="20" customWidth="1"/>
    <col min="275" max="512" width="9" style="20"/>
    <col min="513" max="524" width="13.375" style="20" customWidth="1"/>
    <col min="525" max="525" width="13" style="20" customWidth="1"/>
    <col min="526" max="529" width="13.375" style="20" customWidth="1"/>
    <col min="530" max="530" width="16" style="20" customWidth="1"/>
    <col min="531" max="768" width="9" style="20"/>
    <col min="769" max="780" width="13.375" style="20" customWidth="1"/>
    <col min="781" max="781" width="13" style="20" customWidth="1"/>
    <col min="782" max="785" width="13.375" style="20" customWidth="1"/>
    <col min="786" max="786" width="16" style="20" customWidth="1"/>
    <col min="787" max="1024" width="9" style="20"/>
    <col min="1025" max="1036" width="13.375" style="20" customWidth="1"/>
    <col min="1037" max="1037" width="13" style="20" customWidth="1"/>
    <col min="1038" max="1041" width="13.375" style="20" customWidth="1"/>
    <col min="1042" max="1042" width="16" style="20" customWidth="1"/>
    <col min="1043" max="1280" width="9" style="20"/>
    <col min="1281" max="1292" width="13.375" style="20" customWidth="1"/>
    <col min="1293" max="1293" width="13" style="20" customWidth="1"/>
    <col min="1294" max="1297" width="13.375" style="20" customWidth="1"/>
    <col min="1298" max="1298" width="16" style="20" customWidth="1"/>
    <col min="1299" max="1536" width="9" style="20"/>
    <col min="1537" max="1548" width="13.375" style="20" customWidth="1"/>
    <col min="1549" max="1549" width="13" style="20" customWidth="1"/>
    <col min="1550" max="1553" width="13.375" style="20" customWidth="1"/>
    <col min="1554" max="1554" width="16" style="20" customWidth="1"/>
    <col min="1555" max="1792" width="9" style="20"/>
    <col min="1793" max="1804" width="13.375" style="20" customWidth="1"/>
    <col min="1805" max="1805" width="13" style="20" customWidth="1"/>
    <col min="1806" max="1809" width="13.375" style="20" customWidth="1"/>
    <col min="1810" max="1810" width="16" style="20" customWidth="1"/>
    <col min="1811" max="2048" width="9" style="20"/>
    <col min="2049" max="2060" width="13.375" style="20" customWidth="1"/>
    <col min="2061" max="2061" width="13" style="20" customWidth="1"/>
    <col min="2062" max="2065" width="13.375" style="20" customWidth="1"/>
    <col min="2066" max="2066" width="16" style="20" customWidth="1"/>
    <col min="2067" max="2304" width="9" style="20"/>
    <col min="2305" max="2316" width="13.375" style="20" customWidth="1"/>
    <col min="2317" max="2317" width="13" style="20" customWidth="1"/>
    <col min="2318" max="2321" width="13.375" style="20" customWidth="1"/>
    <col min="2322" max="2322" width="16" style="20" customWidth="1"/>
    <col min="2323" max="2560" width="9" style="20"/>
    <col min="2561" max="2572" width="13.375" style="20" customWidth="1"/>
    <col min="2573" max="2573" width="13" style="20" customWidth="1"/>
    <col min="2574" max="2577" width="13.375" style="20" customWidth="1"/>
    <col min="2578" max="2578" width="16" style="20" customWidth="1"/>
    <col min="2579" max="2816" width="9" style="20"/>
    <col min="2817" max="2828" width="13.375" style="20" customWidth="1"/>
    <col min="2829" max="2829" width="13" style="20" customWidth="1"/>
    <col min="2830" max="2833" width="13.375" style="20" customWidth="1"/>
    <col min="2834" max="2834" width="16" style="20" customWidth="1"/>
    <col min="2835" max="3072" width="9" style="20"/>
    <col min="3073" max="3084" width="13.375" style="20" customWidth="1"/>
    <col min="3085" max="3085" width="13" style="20" customWidth="1"/>
    <col min="3086" max="3089" width="13.375" style="20" customWidth="1"/>
    <col min="3090" max="3090" width="16" style="20" customWidth="1"/>
    <col min="3091" max="3328" width="9" style="20"/>
    <col min="3329" max="3340" width="13.375" style="20" customWidth="1"/>
    <col min="3341" max="3341" width="13" style="20" customWidth="1"/>
    <col min="3342" max="3345" width="13.375" style="20" customWidth="1"/>
    <col min="3346" max="3346" width="16" style="20" customWidth="1"/>
    <col min="3347" max="3584" width="9" style="20"/>
    <col min="3585" max="3596" width="13.375" style="20" customWidth="1"/>
    <col min="3597" max="3597" width="13" style="20" customWidth="1"/>
    <col min="3598" max="3601" width="13.375" style="20" customWidth="1"/>
    <col min="3602" max="3602" width="16" style="20" customWidth="1"/>
    <col min="3603" max="3840" width="9" style="20"/>
    <col min="3841" max="3852" width="13.375" style="20" customWidth="1"/>
    <col min="3853" max="3853" width="13" style="20" customWidth="1"/>
    <col min="3854" max="3857" width="13.375" style="20" customWidth="1"/>
    <col min="3858" max="3858" width="16" style="20" customWidth="1"/>
    <col min="3859" max="4096" width="9" style="20"/>
    <col min="4097" max="4108" width="13.375" style="20" customWidth="1"/>
    <col min="4109" max="4109" width="13" style="20" customWidth="1"/>
    <col min="4110" max="4113" width="13.375" style="20" customWidth="1"/>
    <col min="4114" max="4114" width="16" style="20" customWidth="1"/>
    <col min="4115" max="4352" width="9" style="20"/>
    <col min="4353" max="4364" width="13.375" style="20" customWidth="1"/>
    <col min="4365" max="4365" width="13" style="20" customWidth="1"/>
    <col min="4366" max="4369" width="13.375" style="20" customWidth="1"/>
    <col min="4370" max="4370" width="16" style="20" customWidth="1"/>
    <col min="4371" max="4608" width="9" style="20"/>
    <col min="4609" max="4620" width="13.375" style="20" customWidth="1"/>
    <col min="4621" max="4621" width="13" style="20" customWidth="1"/>
    <col min="4622" max="4625" width="13.375" style="20" customWidth="1"/>
    <col min="4626" max="4626" width="16" style="20" customWidth="1"/>
    <col min="4627" max="4864" width="9" style="20"/>
    <col min="4865" max="4876" width="13.375" style="20" customWidth="1"/>
    <col min="4877" max="4877" width="13" style="20" customWidth="1"/>
    <col min="4878" max="4881" width="13.375" style="20" customWidth="1"/>
    <col min="4882" max="4882" width="16" style="20" customWidth="1"/>
    <col min="4883" max="5120" width="9" style="20"/>
    <col min="5121" max="5132" width="13.375" style="20" customWidth="1"/>
    <col min="5133" max="5133" width="13" style="20" customWidth="1"/>
    <col min="5134" max="5137" width="13.375" style="20" customWidth="1"/>
    <col min="5138" max="5138" width="16" style="20" customWidth="1"/>
    <col min="5139" max="5376" width="9" style="20"/>
    <col min="5377" max="5388" width="13.375" style="20" customWidth="1"/>
    <col min="5389" max="5389" width="13" style="20" customWidth="1"/>
    <col min="5390" max="5393" width="13.375" style="20" customWidth="1"/>
    <col min="5394" max="5394" width="16" style="20" customWidth="1"/>
    <col min="5395" max="5632" width="9" style="20"/>
    <col min="5633" max="5644" width="13.375" style="20" customWidth="1"/>
    <col min="5645" max="5645" width="13" style="20" customWidth="1"/>
    <col min="5646" max="5649" width="13.375" style="20" customWidth="1"/>
    <col min="5650" max="5650" width="16" style="20" customWidth="1"/>
    <col min="5651" max="5888" width="9" style="20"/>
    <col min="5889" max="5900" width="13.375" style="20" customWidth="1"/>
    <col min="5901" max="5901" width="13" style="20" customWidth="1"/>
    <col min="5902" max="5905" width="13.375" style="20" customWidth="1"/>
    <col min="5906" max="5906" width="16" style="20" customWidth="1"/>
    <col min="5907" max="6144" width="9" style="20"/>
    <col min="6145" max="6156" width="13.375" style="20" customWidth="1"/>
    <col min="6157" max="6157" width="13" style="20" customWidth="1"/>
    <col min="6158" max="6161" width="13.375" style="20" customWidth="1"/>
    <col min="6162" max="6162" width="16" style="20" customWidth="1"/>
    <col min="6163" max="6400" width="9" style="20"/>
    <col min="6401" max="6412" width="13.375" style="20" customWidth="1"/>
    <col min="6413" max="6413" width="13" style="20" customWidth="1"/>
    <col min="6414" max="6417" width="13.375" style="20" customWidth="1"/>
    <col min="6418" max="6418" width="16" style="20" customWidth="1"/>
    <col min="6419" max="6656" width="9" style="20"/>
    <col min="6657" max="6668" width="13.375" style="20" customWidth="1"/>
    <col min="6669" max="6669" width="13" style="20" customWidth="1"/>
    <col min="6670" max="6673" width="13.375" style="20" customWidth="1"/>
    <col min="6674" max="6674" width="16" style="20" customWidth="1"/>
    <col min="6675" max="6912" width="9" style="20"/>
    <col min="6913" max="6924" width="13.375" style="20" customWidth="1"/>
    <col min="6925" max="6925" width="13" style="20" customWidth="1"/>
    <col min="6926" max="6929" width="13.375" style="20" customWidth="1"/>
    <col min="6930" max="6930" width="16" style="20" customWidth="1"/>
    <col min="6931" max="7168" width="9" style="20"/>
    <col min="7169" max="7180" width="13.375" style="20" customWidth="1"/>
    <col min="7181" max="7181" width="13" style="20" customWidth="1"/>
    <col min="7182" max="7185" width="13.375" style="20" customWidth="1"/>
    <col min="7186" max="7186" width="16" style="20" customWidth="1"/>
    <col min="7187" max="7424" width="9" style="20"/>
    <col min="7425" max="7436" width="13.375" style="20" customWidth="1"/>
    <col min="7437" max="7437" width="13" style="20" customWidth="1"/>
    <col min="7438" max="7441" width="13.375" style="20" customWidth="1"/>
    <col min="7442" max="7442" width="16" style="20" customWidth="1"/>
    <col min="7443" max="7680" width="9" style="20"/>
    <col min="7681" max="7692" width="13.375" style="20" customWidth="1"/>
    <col min="7693" max="7693" width="13" style="20" customWidth="1"/>
    <col min="7694" max="7697" width="13.375" style="20" customWidth="1"/>
    <col min="7698" max="7698" width="16" style="20" customWidth="1"/>
    <col min="7699" max="7936" width="9" style="20"/>
    <col min="7937" max="7948" width="13.375" style="20" customWidth="1"/>
    <col min="7949" max="7949" width="13" style="20" customWidth="1"/>
    <col min="7950" max="7953" width="13.375" style="20" customWidth="1"/>
    <col min="7954" max="7954" width="16" style="20" customWidth="1"/>
    <col min="7955" max="8192" width="9" style="20"/>
    <col min="8193" max="8204" width="13.375" style="20" customWidth="1"/>
    <col min="8205" max="8205" width="13" style="20" customWidth="1"/>
    <col min="8206" max="8209" width="13.375" style="20" customWidth="1"/>
    <col min="8210" max="8210" width="16" style="20" customWidth="1"/>
    <col min="8211" max="8448" width="9" style="20"/>
    <col min="8449" max="8460" width="13.375" style="20" customWidth="1"/>
    <col min="8461" max="8461" width="13" style="20" customWidth="1"/>
    <col min="8462" max="8465" width="13.375" style="20" customWidth="1"/>
    <col min="8466" max="8466" width="16" style="20" customWidth="1"/>
    <col min="8467" max="8704" width="9" style="20"/>
    <col min="8705" max="8716" width="13.375" style="20" customWidth="1"/>
    <col min="8717" max="8717" width="13" style="20" customWidth="1"/>
    <col min="8718" max="8721" width="13.375" style="20" customWidth="1"/>
    <col min="8722" max="8722" width="16" style="20" customWidth="1"/>
    <col min="8723" max="8960" width="9" style="20"/>
    <col min="8961" max="8972" width="13.375" style="20" customWidth="1"/>
    <col min="8973" max="8973" width="13" style="20" customWidth="1"/>
    <col min="8974" max="8977" width="13.375" style="20" customWidth="1"/>
    <col min="8978" max="8978" width="16" style="20" customWidth="1"/>
    <col min="8979" max="9216" width="9" style="20"/>
    <col min="9217" max="9228" width="13.375" style="20" customWidth="1"/>
    <col min="9229" max="9229" width="13" style="20" customWidth="1"/>
    <col min="9230" max="9233" width="13.375" style="20" customWidth="1"/>
    <col min="9234" max="9234" width="16" style="20" customWidth="1"/>
    <col min="9235" max="9472" width="9" style="20"/>
    <col min="9473" max="9484" width="13.375" style="20" customWidth="1"/>
    <col min="9485" max="9485" width="13" style="20" customWidth="1"/>
    <col min="9486" max="9489" width="13.375" style="20" customWidth="1"/>
    <col min="9490" max="9490" width="16" style="20" customWidth="1"/>
    <col min="9491" max="9728" width="9" style="20"/>
    <col min="9729" max="9740" width="13.375" style="20" customWidth="1"/>
    <col min="9741" max="9741" width="13" style="20" customWidth="1"/>
    <col min="9742" max="9745" width="13.375" style="20" customWidth="1"/>
    <col min="9746" max="9746" width="16" style="20" customWidth="1"/>
    <col min="9747" max="9984" width="9" style="20"/>
    <col min="9985" max="9996" width="13.375" style="20" customWidth="1"/>
    <col min="9997" max="9997" width="13" style="20" customWidth="1"/>
    <col min="9998" max="10001" width="13.375" style="20" customWidth="1"/>
    <col min="10002" max="10002" width="16" style="20" customWidth="1"/>
    <col min="10003" max="10240" width="9" style="20"/>
    <col min="10241" max="10252" width="13.375" style="20" customWidth="1"/>
    <col min="10253" max="10253" width="13" style="20" customWidth="1"/>
    <col min="10254" max="10257" width="13.375" style="20" customWidth="1"/>
    <col min="10258" max="10258" width="16" style="20" customWidth="1"/>
    <col min="10259" max="10496" width="9" style="20"/>
    <col min="10497" max="10508" width="13.375" style="20" customWidth="1"/>
    <col min="10509" max="10509" width="13" style="20" customWidth="1"/>
    <col min="10510" max="10513" width="13.375" style="20" customWidth="1"/>
    <col min="10514" max="10514" width="16" style="20" customWidth="1"/>
    <col min="10515" max="10752" width="9" style="20"/>
    <col min="10753" max="10764" width="13.375" style="20" customWidth="1"/>
    <col min="10765" max="10765" width="13" style="20" customWidth="1"/>
    <col min="10766" max="10769" width="13.375" style="20" customWidth="1"/>
    <col min="10770" max="10770" width="16" style="20" customWidth="1"/>
    <col min="10771" max="11008" width="9" style="20"/>
    <col min="11009" max="11020" width="13.375" style="20" customWidth="1"/>
    <col min="11021" max="11021" width="13" style="20" customWidth="1"/>
    <col min="11022" max="11025" width="13.375" style="20" customWidth="1"/>
    <col min="11026" max="11026" width="16" style="20" customWidth="1"/>
    <col min="11027" max="11264" width="9" style="20"/>
    <col min="11265" max="11276" width="13.375" style="20" customWidth="1"/>
    <col min="11277" max="11277" width="13" style="20" customWidth="1"/>
    <col min="11278" max="11281" width="13.375" style="20" customWidth="1"/>
    <col min="11282" max="11282" width="16" style="20" customWidth="1"/>
    <col min="11283" max="11520" width="9" style="20"/>
    <col min="11521" max="11532" width="13.375" style="20" customWidth="1"/>
    <col min="11533" max="11533" width="13" style="20" customWidth="1"/>
    <col min="11534" max="11537" width="13.375" style="20" customWidth="1"/>
    <col min="11538" max="11538" width="16" style="20" customWidth="1"/>
    <col min="11539" max="11776" width="9" style="20"/>
    <col min="11777" max="11788" width="13.375" style="20" customWidth="1"/>
    <col min="11789" max="11789" width="13" style="20" customWidth="1"/>
    <col min="11790" max="11793" width="13.375" style="20" customWidth="1"/>
    <col min="11794" max="11794" width="16" style="20" customWidth="1"/>
    <col min="11795" max="12032" width="9" style="20"/>
    <col min="12033" max="12044" width="13.375" style="20" customWidth="1"/>
    <col min="12045" max="12045" width="13" style="20" customWidth="1"/>
    <col min="12046" max="12049" width="13.375" style="20" customWidth="1"/>
    <col min="12050" max="12050" width="16" style="20" customWidth="1"/>
    <col min="12051" max="12288" width="9" style="20"/>
    <col min="12289" max="12300" width="13.375" style="20" customWidth="1"/>
    <col min="12301" max="12301" width="13" style="20" customWidth="1"/>
    <col min="12302" max="12305" width="13.375" style="20" customWidth="1"/>
    <col min="12306" max="12306" width="16" style="20" customWidth="1"/>
    <col min="12307" max="12544" width="9" style="20"/>
    <col min="12545" max="12556" width="13.375" style="20" customWidth="1"/>
    <col min="12557" max="12557" width="13" style="20" customWidth="1"/>
    <col min="12558" max="12561" width="13.375" style="20" customWidth="1"/>
    <col min="12562" max="12562" width="16" style="20" customWidth="1"/>
    <col min="12563" max="12800" width="9" style="20"/>
    <col min="12801" max="12812" width="13.375" style="20" customWidth="1"/>
    <col min="12813" max="12813" width="13" style="20" customWidth="1"/>
    <col min="12814" max="12817" width="13.375" style="20" customWidth="1"/>
    <col min="12818" max="12818" width="16" style="20" customWidth="1"/>
    <col min="12819" max="13056" width="9" style="20"/>
    <col min="13057" max="13068" width="13.375" style="20" customWidth="1"/>
    <col min="13069" max="13069" width="13" style="20" customWidth="1"/>
    <col min="13070" max="13073" width="13.375" style="20" customWidth="1"/>
    <col min="13074" max="13074" width="16" style="20" customWidth="1"/>
    <col min="13075" max="13312" width="9" style="20"/>
    <col min="13313" max="13324" width="13.375" style="20" customWidth="1"/>
    <col min="13325" max="13325" width="13" style="20" customWidth="1"/>
    <col min="13326" max="13329" width="13.375" style="20" customWidth="1"/>
    <col min="13330" max="13330" width="16" style="20" customWidth="1"/>
    <col min="13331" max="13568" width="9" style="20"/>
    <col min="13569" max="13580" width="13.375" style="20" customWidth="1"/>
    <col min="13581" max="13581" width="13" style="20" customWidth="1"/>
    <col min="13582" max="13585" width="13.375" style="20" customWidth="1"/>
    <col min="13586" max="13586" width="16" style="20" customWidth="1"/>
    <col min="13587" max="13824" width="9" style="20"/>
    <col min="13825" max="13836" width="13.375" style="20" customWidth="1"/>
    <col min="13837" max="13837" width="13" style="20" customWidth="1"/>
    <col min="13838" max="13841" width="13.375" style="20" customWidth="1"/>
    <col min="13842" max="13842" width="16" style="20" customWidth="1"/>
    <col min="13843" max="14080" width="9" style="20"/>
    <col min="14081" max="14092" width="13.375" style="20" customWidth="1"/>
    <col min="14093" max="14093" width="13" style="20" customWidth="1"/>
    <col min="14094" max="14097" width="13.375" style="20" customWidth="1"/>
    <col min="14098" max="14098" width="16" style="20" customWidth="1"/>
    <col min="14099" max="14336" width="9" style="20"/>
    <col min="14337" max="14348" width="13.375" style="20" customWidth="1"/>
    <col min="14349" max="14349" width="13" style="20" customWidth="1"/>
    <col min="14350" max="14353" width="13.375" style="20" customWidth="1"/>
    <col min="14354" max="14354" width="16" style="20" customWidth="1"/>
    <col min="14355" max="14592" width="9" style="20"/>
    <col min="14593" max="14604" width="13.375" style="20" customWidth="1"/>
    <col min="14605" max="14605" width="13" style="20" customWidth="1"/>
    <col min="14606" max="14609" width="13.375" style="20" customWidth="1"/>
    <col min="14610" max="14610" width="16" style="20" customWidth="1"/>
    <col min="14611" max="14848" width="9" style="20"/>
    <col min="14849" max="14860" width="13.375" style="20" customWidth="1"/>
    <col min="14861" max="14861" width="13" style="20" customWidth="1"/>
    <col min="14862" max="14865" width="13.375" style="20" customWidth="1"/>
    <col min="14866" max="14866" width="16" style="20" customWidth="1"/>
    <col min="14867" max="15104" width="9" style="20"/>
    <col min="15105" max="15116" width="13.375" style="20" customWidth="1"/>
    <col min="15117" max="15117" width="13" style="20" customWidth="1"/>
    <col min="15118" max="15121" width="13.375" style="20" customWidth="1"/>
    <col min="15122" max="15122" width="16" style="20" customWidth="1"/>
    <col min="15123" max="15360" width="9" style="20"/>
    <col min="15361" max="15372" width="13.375" style="20" customWidth="1"/>
    <col min="15373" max="15373" width="13" style="20" customWidth="1"/>
    <col min="15374" max="15377" width="13.375" style="20" customWidth="1"/>
    <col min="15378" max="15378" width="16" style="20" customWidth="1"/>
    <col min="15379" max="15616" width="9" style="20"/>
    <col min="15617" max="15628" width="13.375" style="20" customWidth="1"/>
    <col min="15629" max="15629" width="13" style="20" customWidth="1"/>
    <col min="15630" max="15633" width="13.375" style="20" customWidth="1"/>
    <col min="15634" max="15634" width="16" style="20" customWidth="1"/>
    <col min="15635" max="15872" width="9" style="20"/>
    <col min="15873" max="15884" width="13.375" style="20" customWidth="1"/>
    <col min="15885" max="15885" width="13" style="20" customWidth="1"/>
    <col min="15886" max="15889" width="13.375" style="20" customWidth="1"/>
    <col min="15890" max="15890" width="16" style="20" customWidth="1"/>
    <col min="15891" max="16128" width="9" style="20"/>
    <col min="16129" max="16140" width="13.375" style="20" customWidth="1"/>
    <col min="16141" max="16141" width="13" style="20" customWidth="1"/>
    <col min="16142" max="16145" width="13.375" style="20" customWidth="1"/>
    <col min="16146" max="16146" width="16" style="20" customWidth="1"/>
    <col min="16147" max="16384" width="9" style="20"/>
  </cols>
  <sheetData>
    <row r="1" spans="1:18" ht="30" customHeight="1" thickBot="1">
      <c r="A1" s="19" t="s">
        <v>33</v>
      </c>
      <c r="E1" s="21"/>
      <c r="F1" s="21"/>
      <c r="G1" s="21"/>
      <c r="H1" s="21"/>
      <c r="M1" s="23"/>
      <c r="N1" s="23"/>
      <c r="O1" s="23"/>
      <c r="P1" s="24"/>
      <c r="Q1" s="25"/>
      <c r="R1" s="26" t="s">
        <v>34</v>
      </c>
    </row>
    <row r="2" spans="1:18" ht="48.6" customHeight="1">
      <c r="A2" s="27" t="s">
        <v>35</v>
      </c>
      <c r="B2" s="28" t="s">
        <v>36</v>
      </c>
      <c r="C2" s="28" t="s">
        <v>37</v>
      </c>
      <c r="D2" s="29" t="s">
        <v>38</v>
      </c>
      <c r="E2" s="30" t="s">
        <v>39</v>
      </c>
      <c r="F2" s="30" t="s">
        <v>40</v>
      </c>
      <c r="G2" s="30" t="s">
        <v>41</v>
      </c>
      <c r="H2" s="30" t="s">
        <v>42</v>
      </c>
      <c r="I2" s="31" t="s">
        <v>43</v>
      </c>
      <c r="J2" s="31" t="s">
        <v>44</v>
      </c>
      <c r="K2" s="31" t="s">
        <v>45</v>
      </c>
      <c r="L2" s="31" t="s">
        <v>46</v>
      </c>
      <c r="M2" s="32" t="s">
        <v>47</v>
      </c>
      <c r="N2" s="32" t="s">
        <v>48</v>
      </c>
      <c r="O2" s="32" t="s">
        <v>49</v>
      </c>
      <c r="P2" s="33" t="s">
        <v>50</v>
      </c>
      <c r="Q2" s="34" t="s">
        <v>51</v>
      </c>
      <c r="R2" s="35" t="s">
        <v>52</v>
      </c>
    </row>
    <row r="3" spans="1:18" ht="16.7" customHeight="1">
      <c r="A3" s="36"/>
      <c r="B3" s="37" t="s">
        <v>53</v>
      </c>
      <c r="C3" s="37" t="s">
        <v>53</v>
      </c>
      <c r="D3" s="37" t="s">
        <v>53</v>
      </c>
      <c r="E3" s="37" t="s">
        <v>53</v>
      </c>
      <c r="F3" s="37" t="s">
        <v>53</v>
      </c>
      <c r="G3" s="37" t="s">
        <v>53</v>
      </c>
      <c r="H3" s="38" t="s">
        <v>53</v>
      </c>
      <c r="I3" s="39" t="s">
        <v>54</v>
      </c>
      <c r="J3" s="39" t="s">
        <v>54</v>
      </c>
      <c r="K3" s="39" t="s">
        <v>54</v>
      </c>
      <c r="L3" s="39" t="s">
        <v>54</v>
      </c>
      <c r="M3" s="38" t="s">
        <v>54</v>
      </c>
      <c r="N3" s="40" t="s">
        <v>55</v>
      </c>
      <c r="O3" s="40" t="s">
        <v>55</v>
      </c>
      <c r="P3" s="41" t="s">
        <v>54</v>
      </c>
      <c r="Q3" s="42" t="s">
        <v>55</v>
      </c>
      <c r="R3" s="43" t="s">
        <v>54</v>
      </c>
    </row>
    <row r="4" spans="1:18" s="53" customFormat="1" ht="66.599999999999994" customHeight="1">
      <c r="A4" s="44"/>
      <c r="B4" s="45" t="s">
        <v>56</v>
      </c>
      <c r="C4" s="45" t="s">
        <v>57</v>
      </c>
      <c r="D4" s="46" t="s">
        <v>18</v>
      </c>
      <c r="E4" s="46" t="s">
        <v>19</v>
      </c>
      <c r="F4" s="46" t="s">
        <v>58</v>
      </c>
      <c r="G4" s="46" t="s">
        <v>21</v>
      </c>
      <c r="H4" s="46" t="s">
        <v>59</v>
      </c>
      <c r="I4" s="47" t="s">
        <v>60</v>
      </c>
      <c r="J4" s="47" t="s">
        <v>61</v>
      </c>
      <c r="K4" s="47" t="s">
        <v>62</v>
      </c>
      <c r="L4" s="47" t="s">
        <v>63</v>
      </c>
      <c r="M4" s="48"/>
      <c r="N4" s="49" t="s">
        <v>64</v>
      </c>
      <c r="O4" s="49" t="s">
        <v>65</v>
      </c>
      <c r="P4" s="50" t="s">
        <v>66</v>
      </c>
      <c r="Q4" s="51" t="s">
        <v>67</v>
      </c>
      <c r="R4" s="52" t="s">
        <v>68</v>
      </c>
    </row>
    <row r="5" spans="1:18" ht="21.6" customHeight="1">
      <c r="A5" s="54">
        <v>87</v>
      </c>
      <c r="B5" s="55" t="str">
        <f>[1]年度資料108!B5</f>
        <v>─</v>
      </c>
      <c r="C5" s="55">
        <f>[1]年度資料108!C5</f>
        <v>9434697</v>
      </c>
      <c r="D5" s="55" t="str">
        <f>[1]年度資料108!D5</f>
        <v>─</v>
      </c>
      <c r="E5" s="55">
        <f>[1]年度資料108!E5</f>
        <v>8880487</v>
      </c>
      <c r="F5" s="55">
        <f>[1]年度資料108!F5</f>
        <v>554210</v>
      </c>
      <c r="G5" s="56">
        <f>[1]年度資料108!H5</f>
        <v>528</v>
      </c>
      <c r="H5" s="55" t="str">
        <f>[1]年度資料108!I5</f>
        <v>─</v>
      </c>
      <c r="I5" s="57">
        <f>[1]年度資料108!J5</f>
        <v>5.8741685080082595</v>
      </c>
      <c r="J5" s="55" t="str">
        <f>[1]年度資料108!K5</f>
        <v>─</v>
      </c>
      <c r="K5" s="55" t="str">
        <f>[1]年度資料108!L5</f>
        <v>─</v>
      </c>
      <c r="L5" s="57">
        <f>[1]年度資料108!M5</f>
        <v>5.8741685080082595</v>
      </c>
      <c r="M5" s="57">
        <f>[1]年度資料106!P6</f>
        <v>83.667901576489427</v>
      </c>
      <c r="N5" s="58">
        <f>[1]年度資料108!O5</f>
        <v>1.149</v>
      </c>
      <c r="O5" s="58">
        <f>[1]年度資料108!P5</f>
        <v>1.1347488003970259</v>
      </c>
      <c r="P5" s="59" t="str">
        <f>[1]年度資料108!Q5</f>
        <v>─</v>
      </c>
      <c r="Q5" s="58" t="str">
        <f>[1]年度資料108!R5</f>
        <v>─</v>
      </c>
      <c r="R5" s="60" t="str">
        <f>[1]年度資料108!S5</f>
        <v>─</v>
      </c>
    </row>
    <row r="6" spans="1:18" ht="21.6" customHeight="1">
      <c r="A6" s="54">
        <v>88</v>
      </c>
      <c r="B6" s="55" t="str">
        <f>[1]年度資料108!B6</f>
        <v>─</v>
      </c>
      <c r="C6" s="55">
        <f>[1]年度資料108!C6</f>
        <v>9190862.1999999993</v>
      </c>
      <c r="D6" s="55" t="str">
        <f>[1]年度資料108!D6</f>
        <v>─</v>
      </c>
      <c r="E6" s="55">
        <f>[1]年度資料108!E6</f>
        <v>8565699.1999999993</v>
      </c>
      <c r="F6" s="55">
        <f>[1]年度資料108!F6</f>
        <v>625163</v>
      </c>
      <c r="G6" s="56">
        <f>[1]年度資料108!H6</f>
        <v>19493</v>
      </c>
      <c r="H6" s="55" t="str">
        <f>[1]年度資料108!I6</f>
        <v>─</v>
      </c>
      <c r="I6" s="57">
        <f>[1]年度資料108!J6</f>
        <v>6.8020060185430706</v>
      </c>
      <c r="J6" s="55" t="str">
        <f>[1]年度資料108!K6</f>
        <v>─</v>
      </c>
      <c r="K6" s="55" t="str">
        <f>[1]年度資料108!L6</f>
        <v>─</v>
      </c>
      <c r="L6" s="57">
        <f>[1]年度資料108!M6</f>
        <v>6.8020060185430706</v>
      </c>
      <c r="M6" s="57">
        <f>[1]年度資料106!P7</f>
        <v>87.393609274220225</v>
      </c>
      <c r="N6" s="58">
        <f>[1]年度資料108!O6</f>
        <v>1.101</v>
      </c>
      <c r="O6" s="58">
        <f>[1]年度資料108!P6</f>
        <v>1.0822353206550523</v>
      </c>
      <c r="P6" s="59">
        <f>[1]年度資料108!Q6</f>
        <v>3.544713257279708</v>
      </c>
      <c r="Q6" s="58" t="str">
        <f>[1]年度資料108!R6</f>
        <v>─</v>
      </c>
      <c r="R6" s="60" t="str">
        <f>[1]年度資料108!S6</f>
        <v>─</v>
      </c>
    </row>
    <row r="7" spans="1:18" ht="21.6" customHeight="1">
      <c r="A7" s="54">
        <v>89</v>
      </c>
      <c r="B7" s="55" t="str">
        <f>[1]年度資料108!B7</f>
        <v>─</v>
      </c>
      <c r="C7" s="55">
        <f>[1]年度資料108!C7</f>
        <v>8729502.1500000004</v>
      </c>
      <c r="D7" s="55" t="str">
        <f>[1]年度資料108!D7</f>
        <v>─</v>
      </c>
      <c r="E7" s="55">
        <f>[1]年度資料108!E7</f>
        <v>7875511.1500000004</v>
      </c>
      <c r="F7" s="55">
        <f>[1]年度資料108!F7</f>
        <v>853990</v>
      </c>
      <c r="G7" s="56">
        <f>[1]年度資料108!H7</f>
        <v>2782</v>
      </c>
      <c r="H7" s="55" t="str">
        <f>[1]年度資料108!I7</f>
        <v>─</v>
      </c>
      <c r="I7" s="57">
        <f>[1]年度資料108!J7</f>
        <v>9.7828030204448702</v>
      </c>
      <c r="J7" s="55" t="str">
        <f>[1]年度資料108!K7</f>
        <v>─</v>
      </c>
      <c r="K7" s="55" t="str">
        <f>[1]年度資料108!L7</f>
        <v>─</v>
      </c>
      <c r="L7" s="57">
        <f>[1]年度資料108!M7</f>
        <v>9.7828030204448702</v>
      </c>
      <c r="M7" s="57">
        <f>[1]年度資料106!P8</f>
        <v>90.596750239645672</v>
      </c>
      <c r="N7" s="58">
        <f>[1]年度資料108!O7</f>
        <v>1.087</v>
      </c>
      <c r="O7" s="58">
        <f>[1]年度資料108!P7</f>
        <v>0.9820468166272972</v>
      </c>
      <c r="P7" s="59">
        <f>[1]年度資料108!Q7</f>
        <v>11.316674975144936</v>
      </c>
      <c r="Q7" s="58" t="str">
        <f>[1]年度資料108!R7</f>
        <v>─</v>
      </c>
      <c r="R7" s="60" t="str">
        <f>[1]年度資料108!S7</f>
        <v>─</v>
      </c>
    </row>
    <row r="8" spans="1:18" ht="21.6" customHeight="1">
      <c r="A8" s="54">
        <v>90</v>
      </c>
      <c r="B8" s="55" t="str">
        <f>[1]年度資料108!B8</f>
        <v>─</v>
      </c>
      <c r="C8" s="55">
        <f>[1]年度資料108!C8</f>
        <v>8333806.0600000005</v>
      </c>
      <c r="D8" s="55" t="str">
        <f>[1]年度資料108!D8</f>
        <v>─</v>
      </c>
      <c r="E8" s="55">
        <f>[1]年度資料108!E8</f>
        <v>7277054.0600000005</v>
      </c>
      <c r="F8" s="55">
        <f>[1]年度資料108!F8</f>
        <v>1056753</v>
      </c>
      <c r="G8" s="56">
        <f>[1]年度資料108!H8</f>
        <v>216</v>
      </c>
      <c r="H8" s="55" t="str">
        <f>[1]年度資料108!I8</f>
        <v>─</v>
      </c>
      <c r="I8" s="57">
        <f>[1]年度資料108!J8</f>
        <v>12.680316681139564</v>
      </c>
      <c r="J8" s="55" t="str">
        <f>[1]年度資料108!K8</f>
        <v>─</v>
      </c>
      <c r="K8" s="55" t="str">
        <f>[1]年度資料108!L8</f>
        <v>─</v>
      </c>
      <c r="L8" s="57">
        <f>[1]年度資料108!M8</f>
        <v>12.680316681139564</v>
      </c>
      <c r="M8" s="57">
        <f>[1]年度資料106!P9</f>
        <v>93.70212198098595</v>
      </c>
      <c r="N8" s="58">
        <f>[1]年度資料108!O8</f>
        <v>1.0289999999999999</v>
      </c>
      <c r="O8" s="58">
        <f>[1]年度資料108!P8</f>
        <v>0.89978077412109425</v>
      </c>
      <c r="P8" s="59">
        <f>[1]年度資料108!Q8</f>
        <v>18.055687036082592</v>
      </c>
      <c r="Q8" s="58" t="str">
        <f>[1]年度資料108!R8</f>
        <v>─</v>
      </c>
      <c r="R8" s="60" t="str">
        <f>[1]年度資料108!S8</f>
        <v>─</v>
      </c>
    </row>
    <row r="9" spans="1:18" ht="21.6" customHeight="1">
      <c r="A9" s="54">
        <v>91</v>
      </c>
      <c r="B9" s="55" t="str">
        <f>[1]年度資料108!B9</f>
        <v>─</v>
      </c>
      <c r="C9" s="55">
        <f>[1]年度資料108!C9</f>
        <v>7984837.3999999994</v>
      </c>
      <c r="D9" s="55" t="str">
        <f>[1]年度資料108!D9</f>
        <v>─</v>
      </c>
      <c r="E9" s="55">
        <f>[1]年度資料108!E9</f>
        <v>6743000.3999999994</v>
      </c>
      <c r="F9" s="55">
        <f>[1]年度資料108!F9</f>
        <v>1241837</v>
      </c>
      <c r="G9" s="56">
        <f>[1]年度資料108!H9</f>
        <v>3706</v>
      </c>
      <c r="H9" s="55" t="str">
        <f>[1]年度資料108!I9</f>
        <v>─</v>
      </c>
      <c r="I9" s="57">
        <f>[1]年度資料108!J9</f>
        <v>15.552439427257466</v>
      </c>
      <c r="J9" s="55" t="str">
        <f>[1]年度資料108!K9</f>
        <v>─</v>
      </c>
      <c r="K9" s="55" t="str">
        <f>[1]年度資料108!L9</f>
        <v>─</v>
      </c>
      <c r="L9" s="57">
        <f>[1]年度資料108!M9</f>
        <v>15.552439427257466</v>
      </c>
      <c r="M9" s="57">
        <f>[1]年度資料106!P10</f>
        <v>96.331347836838859</v>
      </c>
      <c r="N9" s="58">
        <f>[1]年度資料108!O9</f>
        <v>0.98153869687019191</v>
      </c>
      <c r="O9" s="58">
        <f>[1]年度資料108!P9</f>
        <v>0.82888547348058861</v>
      </c>
      <c r="P9" s="59">
        <f>[1]年度資料108!Q9</f>
        <v>24.069475018656071</v>
      </c>
      <c r="Q9" s="58" t="str">
        <f>[1]年度資料108!R9</f>
        <v>─</v>
      </c>
      <c r="R9" s="60" t="str">
        <f>[1]年度資料108!S9</f>
        <v>─</v>
      </c>
    </row>
    <row r="10" spans="1:18" ht="21.6" customHeight="1">
      <c r="A10" s="54">
        <v>92</v>
      </c>
      <c r="B10" s="55" t="str">
        <f>[1]年度資料108!B10</f>
        <v>─</v>
      </c>
      <c r="C10" s="55">
        <f>[1]年度資料108!C10</f>
        <v>7708018.8300000001</v>
      </c>
      <c r="D10" s="55" t="str">
        <f>[1]年度資料108!D10</f>
        <v>─</v>
      </c>
      <c r="E10" s="55">
        <f>[1]年度資料108!E10</f>
        <v>6160260.1799999997</v>
      </c>
      <c r="F10" s="55">
        <f>[1]年度資料108!F10</f>
        <v>1379158</v>
      </c>
      <c r="G10" s="55">
        <f>[1]年度資料108!H10</f>
        <v>168600.65</v>
      </c>
      <c r="H10" s="55" t="str">
        <f>[1]年度資料108!I10</f>
        <v>─</v>
      </c>
      <c r="I10" s="57">
        <f>[1]年度資料108!J10</f>
        <v>17.892509481583609</v>
      </c>
      <c r="J10" s="57">
        <f>[1]年度資料108!K10</f>
        <v>2.1873409201310938</v>
      </c>
      <c r="K10" s="55" t="str">
        <f>[1]年度資料108!L10</f>
        <v>─</v>
      </c>
      <c r="L10" s="57">
        <f>[1]年度資料108!M10</f>
        <v>20.079850401714701</v>
      </c>
      <c r="M10" s="57">
        <f>[1]年度資料106!P11</f>
        <v>98.166557151495709</v>
      </c>
      <c r="N10" s="58">
        <f>[1]年度資料108!O10</f>
        <v>0.94129272013959187</v>
      </c>
      <c r="O10" s="58">
        <f>[1]年度資料108!P10</f>
        <v>0.75228251620751707</v>
      </c>
      <c r="P10" s="59">
        <f>[1]年度資料108!Q10</f>
        <v>30.631505006425886</v>
      </c>
      <c r="Q10" s="58" t="str">
        <f>[1]年度資料108!R10</f>
        <v>─</v>
      </c>
      <c r="R10" s="60" t="str">
        <f>[1]年度資料108!S10</f>
        <v>─</v>
      </c>
    </row>
    <row r="11" spans="1:18" ht="21.6" customHeight="1">
      <c r="A11" s="54">
        <v>93</v>
      </c>
      <c r="B11" s="55" t="str">
        <f>[1]年度資料108!B11</f>
        <v>─</v>
      </c>
      <c r="C11" s="55">
        <f>[1]年度資料108!C11</f>
        <v>7714958.8689999999</v>
      </c>
      <c r="D11" s="55" t="str">
        <f>[1]年度資料108!D11</f>
        <v>─</v>
      </c>
      <c r="E11" s="55">
        <f>[1]年度資料108!E11</f>
        <v>5862889.8689999999</v>
      </c>
      <c r="F11" s="55">
        <f>[1]年度資料108!F11</f>
        <v>1552804</v>
      </c>
      <c r="G11" s="55">
        <f>[1]年度資料108!H11</f>
        <v>299265</v>
      </c>
      <c r="H11" s="55" t="str">
        <f>[1]年度資料108!I11</f>
        <v>─</v>
      </c>
      <c r="I11" s="57">
        <f>[1]年度資料108!J11</f>
        <v>20.127184426600472</v>
      </c>
      <c r="J11" s="57">
        <f>[1]年度資料108!K11</f>
        <v>3.8790226245080452</v>
      </c>
      <c r="K11" s="55" t="str">
        <f>[1]年度資料108!L11</f>
        <v>─</v>
      </c>
      <c r="L11" s="57">
        <f>[1]年度資料108!M11</f>
        <v>24.006207051108518</v>
      </c>
      <c r="M11" s="57">
        <f>[1]年度資料106!P12</f>
        <v>98.950260119656392</v>
      </c>
      <c r="N11" s="58">
        <f>[1]年度資料108!O11</f>
        <v>0.93181386339202865</v>
      </c>
      <c r="O11" s="58">
        <f>[1]年度資料108!P11</f>
        <v>0.70812076696778847</v>
      </c>
      <c r="P11" s="59">
        <f>[1]年度資料108!Q11</f>
        <v>33.980086125907285</v>
      </c>
      <c r="Q11" s="58" t="str">
        <f>[1]年度資料108!R11</f>
        <v>─</v>
      </c>
      <c r="R11" s="60" t="str">
        <f>[1]年度資料108!S11</f>
        <v>─</v>
      </c>
    </row>
    <row r="12" spans="1:18" ht="21.6" customHeight="1">
      <c r="A12" s="54">
        <v>94</v>
      </c>
      <c r="B12" s="55" t="str">
        <f>[1]年度資料108!B12</f>
        <v>─</v>
      </c>
      <c r="C12" s="55">
        <f>[1]年度資料108!C12</f>
        <v>7828685.1199999992</v>
      </c>
      <c r="D12" s="55" t="str">
        <f>[1]年度資料108!D12</f>
        <v>─</v>
      </c>
      <c r="E12" s="55">
        <f>[1]年度資料108!E12</f>
        <v>5525253.0599999996</v>
      </c>
      <c r="F12" s="55">
        <f>[1]年度資料108!F12</f>
        <v>1809656</v>
      </c>
      <c r="G12" s="55">
        <f>[1]年度資料108!H12</f>
        <v>464200</v>
      </c>
      <c r="H12" s="55">
        <f>[1]年度資料108!I12</f>
        <v>29575.06</v>
      </c>
      <c r="I12" s="57">
        <f>[1]年度資料108!J12</f>
        <v>23.115708094796897</v>
      </c>
      <c r="J12" s="57">
        <f>[1]年度資料108!K12</f>
        <v>5.9294759322239807</v>
      </c>
      <c r="K12" s="57">
        <f>[1]年度資料108!L12</f>
        <v>0.37777812680758327</v>
      </c>
      <c r="L12" s="57">
        <f>[1]年度資料108!M12</f>
        <v>29.422962153828461</v>
      </c>
      <c r="M12" s="57">
        <f>[1]年度資料106!P13</f>
        <v>99.485788489600154</v>
      </c>
      <c r="N12" s="58">
        <f>[1]年度資料108!O12</f>
        <v>0.94499999999999995</v>
      </c>
      <c r="O12" s="58">
        <f>[1]年度資料108!P12</f>
        <v>0.66667649944242524</v>
      </c>
      <c r="P12" s="59">
        <f>[1]年度資料108!Q12</f>
        <v>37.782093932461137</v>
      </c>
      <c r="Q12" s="58" t="str">
        <f>[1]年度資料108!R12</f>
        <v>─</v>
      </c>
      <c r="R12" s="60" t="str">
        <f>[1]年度資料108!S12</f>
        <v>─</v>
      </c>
    </row>
    <row r="13" spans="1:18" ht="21.6" customHeight="1">
      <c r="A13" s="54">
        <v>95</v>
      </c>
      <c r="B13" s="55" t="str">
        <f>[1]年度資料108!B13</f>
        <v>─</v>
      </c>
      <c r="C13" s="55">
        <f>[1]年度資料108!C13</f>
        <v>7791606</v>
      </c>
      <c r="D13" s="55" t="str">
        <f>[1]年度資料108!D13</f>
        <v>─</v>
      </c>
      <c r="E13" s="55">
        <f>[1]年度資料108!E13</f>
        <v>5032671</v>
      </c>
      <c r="F13" s="55">
        <f>[1]年度資料108!F13</f>
        <v>2160112</v>
      </c>
      <c r="G13" s="55">
        <f>[1]年度資料108!H13</f>
        <v>570176</v>
      </c>
      <c r="H13" s="55">
        <f>[1]年度資料108!I13</f>
        <v>28646</v>
      </c>
      <c r="I13" s="57">
        <f>[1]年度資料108!J13</f>
        <v>27.72357842529512</v>
      </c>
      <c r="J13" s="57">
        <f>[1]年度資料108!K13</f>
        <v>7.317823822200455</v>
      </c>
      <c r="K13" s="57">
        <f>[1]年度資料108!L13</f>
        <v>0.36765206043529408</v>
      </c>
      <c r="L13" s="57">
        <f>[1]年度資料108!M13</f>
        <v>35.409054307930873</v>
      </c>
      <c r="M13" s="57">
        <f>[1]年度資料106!P14</f>
        <v>99.297410572351836</v>
      </c>
      <c r="N13" s="58">
        <f>[1]年度資料108!O13</f>
        <v>0.93622497931777804</v>
      </c>
      <c r="O13" s="58">
        <f>[1]年度資料108!P13</f>
        <v>0.60471644778857936</v>
      </c>
      <c r="P13" s="59">
        <f>[1]年度資料108!Q13</f>
        <v>43.328885003716579</v>
      </c>
      <c r="Q13" s="58" t="str">
        <f>[1]年度資料108!R13</f>
        <v>─</v>
      </c>
      <c r="R13" s="60" t="str">
        <f>[1]年度資料108!S13</f>
        <v>─</v>
      </c>
    </row>
    <row r="14" spans="1:18" ht="21.6" customHeight="1">
      <c r="A14" s="54">
        <v>96</v>
      </c>
      <c r="B14" s="55" t="str">
        <f>[1]年度資料108!B14</f>
        <v>─</v>
      </c>
      <c r="C14" s="55">
        <f>[1]年度資料108!C14</f>
        <v>7949448</v>
      </c>
      <c r="D14" s="55" t="str">
        <f>[1]年度資料108!D14</f>
        <v>─</v>
      </c>
      <c r="E14" s="55">
        <f>[1]年度資料108!E14</f>
        <v>4873237</v>
      </c>
      <c r="F14" s="55">
        <f>[1]年度資料108!F14</f>
        <v>2382191</v>
      </c>
      <c r="G14" s="55">
        <f>[1]年度資料108!H14</f>
        <v>662791</v>
      </c>
      <c r="H14" s="55">
        <f>[1]年度資料108!I14</f>
        <v>31230</v>
      </c>
      <c r="I14" s="57">
        <f>[1]年度資料108!J14</f>
        <v>29.966747376673197</v>
      </c>
      <c r="J14" s="57">
        <f>[1]年度資料108!K14</f>
        <v>8.3375726213945924</v>
      </c>
      <c r="K14" s="57">
        <f>[1]年度資料108!L14</f>
        <v>0.39285746632973761</v>
      </c>
      <c r="L14" s="57">
        <f>[1]年度資料108!M14</f>
        <v>38.697177464397527</v>
      </c>
      <c r="M14" s="57">
        <f>[1]年度資料106!P15</f>
        <v>99.282767809790059</v>
      </c>
      <c r="N14" s="58">
        <f>[1]年度資料108!O14</f>
        <v>0.95060493165034687</v>
      </c>
      <c r="O14" s="58">
        <f>[1]年度資料108!P14</f>
        <v>0.58274777384554766</v>
      </c>
      <c r="P14" s="59">
        <f>[1]年度資料108!Q14</f>
        <v>45.124214471571214</v>
      </c>
      <c r="Q14" s="58" t="str">
        <f>[1]年度資料108!R14</f>
        <v>─</v>
      </c>
      <c r="R14" s="60" t="str">
        <f>[1]年度資料108!S14</f>
        <v>─</v>
      </c>
    </row>
    <row r="15" spans="1:18" ht="21.6" customHeight="1">
      <c r="A15" s="54">
        <v>97</v>
      </c>
      <c r="B15" s="55" t="str">
        <f>[1]年度資料108!B15</f>
        <v>─</v>
      </c>
      <c r="C15" s="55">
        <f>[1]年度資料108!C15</f>
        <v>7537374</v>
      </c>
      <c r="D15" s="55" t="str">
        <f>[1]年度資料108!D15</f>
        <v>─</v>
      </c>
      <c r="E15" s="55">
        <f>[1]年度資料108!E15</f>
        <v>4374154</v>
      </c>
      <c r="F15" s="55">
        <f>[1]年度資料108!F15</f>
        <v>2427561</v>
      </c>
      <c r="G15" s="55">
        <f>[1]年度資料108!H15</f>
        <v>691194</v>
      </c>
      <c r="H15" s="55">
        <f>[1]年度資料108!I15</f>
        <v>44466</v>
      </c>
      <c r="I15" s="57">
        <f>[1]年度資料108!J15</f>
        <v>32.206986146634094</v>
      </c>
      <c r="J15" s="57">
        <f>[1]年度資料108!K15</f>
        <v>9.1702229450203738</v>
      </c>
      <c r="K15" s="57">
        <f>[1]年度資料108!L15</f>
        <v>0.5899402099457981</v>
      </c>
      <c r="L15" s="57">
        <f>[1]年度資料108!M15</f>
        <v>41.967149301600266</v>
      </c>
      <c r="M15" s="57">
        <f>[1]年度資料106!P16</f>
        <v>99.818172748227695</v>
      </c>
      <c r="N15" s="58">
        <f>[1]年度資料108!O15</f>
        <v>0.89558243238907953</v>
      </c>
      <c r="O15" s="58">
        <f>[1]年度資料108!P15</f>
        <v>0.51973213468834401</v>
      </c>
      <c r="P15" s="59">
        <f>[1]年度資料108!Q15</f>
        <v>50.744210311889425</v>
      </c>
      <c r="Q15" s="58" t="str">
        <f>[1]年度資料108!R15</f>
        <v>─</v>
      </c>
      <c r="R15" s="60" t="str">
        <f>[1]年度資料108!S15</f>
        <v>─</v>
      </c>
    </row>
    <row r="16" spans="1:18" ht="21.6" customHeight="1">
      <c r="A16" s="54">
        <v>98</v>
      </c>
      <c r="B16" s="55" t="str">
        <f>[1]年度資料108!B16</f>
        <v>─</v>
      </c>
      <c r="C16" s="55">
        <f>[1]年度資料108!C16</f>
        <v>7746019</v>
      </c>
      <c r="D16" s="55" t="str">
        <f>[1]年度資料108!D16</f>
        <v>─</v>
      </c>
      <c r="E16" s="55">
        <f>[1]年度資料108!E16</f>
        <v>4223484</v>
      </c>
      <c r="F16" s="55">
        <f>[1]年度資料108!F16</f>
        <v>2735591</v>
      </c>
      <c r="G16" s="55">
        <f>[1]年度資料108!H16</f>
        <v>721472</v>
      </c>
      <c r="H16" s="55">
        <f>[1]年度資料108!I16</f>
        <v>65473</v>
      </c>
      <c r="I16" s="57">
        <f>[1]年度資料108!J16</f>
        <v>35.31608946479475</v>
      </c>
      <c r="J16" s="57">
        <f>[1]年度資料108!K16</f>
        <v>9.3141005721777859</v>
      </c>
      <c r="K16" s="57">
        <f>[1]年度資料108!L16</f>
        <v>0.84524708756846589</v>
      </c>
      <c r="L16" s="57">
        <f>[1]年度資料108!M16</f>
        <v>45.475437124541003</v>
      </c>
      <c r="M16" s="57">
        <f>[1]年度資料106!P17</f>
        <v>99.826504427629217</v>
      </c>
      <c r="N16" s="58">
        <f>[1]年度資料108!O16</f>
        <v>0.91957578052750233</v>
      </c>
      <c r="O16" s="58">
        <f>[1]年度資料108!P16</f>
        <v>0.501394793357132</v>
      </c>
      <c r="P16" s="59">
        <f>[1]年度資料108!Q16</f>
        <v>52.440851498346873</v>
      </c>
      <c r="Q16" s="58" t="str">
        <f>[1]年度資料108!R16</f>
        <v>─</v>
      </c>
      <c r="R16" s="60" t="str">
        <f>[1]年度資料108!S16</f>
        <v>─</v>
      </c>
    </row>
    <row r="17" spans="1:20" ht="21.6" customHeight="1">
      <c r="A17" s="54">
        <v>99</v>
      </c>
      <c r="B17" s="55" t="str">
        <f>[1]年度資料108!B17</f>
        <v>─</v>
      </c>
      <c r="C17" s="55">
        <f>[1]年度資料108!C17</f>
        <v>7957601</v>
      </c>
      <c r="D17" s="55" t="str">
        <f>[1]年度資料108!D17</f>
        <v>─</v>
      </c>
      <c r="E17" s="55">
        <f>[1]年度資料108!E17</f>
        <v>4072603</v>
      </c>
      <c r="F17" s="55">
        <f>[1]年度資料108!F17</f>
        <v>3035617</v>
      </c>
      <c r="G17" s="55">
        <f>[1]年度資料108!H17</f>
        <v>769164</v>
      </c>
      <c r="H17" s="55">
        <f>[1]年度資料108!I17</f>
        <v>80217</v>
      </c>
      <c r="I17" s="57">
        <f>[1]年度資料108!J17</f>
        <v>38.147388892707738</v>
      </c>
      <c r="J17" s="57">
        <f>[1]年度資料108!K17</f>
        <v>9.6657774120617503</v>
      </c>
      <c r="K17" s="57">
        <f>[1]年度資料108!L17</f>
        <v>1.0080550658420797</v>
      </c>
      <c r="L17" s="57">
        <f>[1]年度資料108!M17</f>
        <v>48.821221370611568</v>
      </c>
      <c r="M17" s="57">
        <f>[1]年度資料106!P18</f>
        <v>99.854290256573549</v>
      </c>
      <c r="N17" s="58">
        <f>[1]年度資料108!O17</f>
        <v>0.94212205934672077</v>
      </c>
      <c r="O17" s="58">
        <f>[1]年度資料108!P17</f>
        <v>0.48216656317169371</v>
      </c>
      <c r="P17" s="59">
        <f>[1]年度資料108!Q17</f>
        <v>54.139868680625284</v>
      </c>
      <c r="Q17" s="58" t="str">
        <f>[1]年度資料108!R17</f>
        <v>─</v>
      </c>
      <c r="R17" s="60" t="str">
        <f>[1]年度資料108!S17</f>
        <v>─</v>
      </c>
    </row>
    <row r="18" spans="1:20" ht="21.6" customHeight="1">
      <c r="A18" s="54">
        <v>100</v>
      </c>
      <c r="B18" s="55" t="str">
        <f>[1]年度資料108!B18</f>
        <v>─</v>
      </c>
      <c r="C18" s="55">
        <f>[1]年度資料108!C18</f>
        <v>7554589</v>
      </c>
      <c r="D18" s="55" t="str">
        <f>[1]年度資料108!D18</f>
        <v>─</v>
      </c>
      <c r="E18" s="55">
        <f>[1]年度資料108!E18</f>
        <v>3610849</v>
      </c>
      <c r="F18" s="55">
        <f>[1]年度資料108!F18</f>
        <v>3052215</v>
      </c>
      <c r="G18" s="55">
        <f>[1]年度資料108!H18</f>
        <v>811199</v>
      </c>
      <c r="H18" s="55">
        <f>[1]年度資料108!I18</f>
        <v>80326</v>
      </c>
      <c r="I18" s="57">
        <f>[1]年度資料108!J18</f>
        <v>40.402131737411523</v>
      </c>
      <c r="J18" s="57">
        <f>[1]年度資料108!K18</f>
        <v>10.737831005763516</v>
      </c>
      <c r="K18" s="57">
        <f>[1]年度資料108!L18</f>
        <v>1.0632742562169828</v>
      </c>
      <c r="L18" s="57">
        <f>[1]年度資料108!M18</f>
        <v>52.203236999392026</v>
      </c>
      <c r="M18" s="57">
        <f>[1]年度資料106!P19</f>
        <v>99.946906443222787</v>
      </c>
      <c r="N18" s="58">
        <f>[1]年度資料108!O18</f>
        <v>0.89240305737028591</v>
      </c>
      <c r="O18" s="58">
        <f>[1]年度資料108!P18</f>
        <v>0.42653977434145518</v>
      </c>
      <c r="P18" s="59">
        <f>[1]年度資料108!Q18</f>
        <v>59.339515952221987</v>
      </c>
      <c r="Q18" s="58" t="str">
        <f>[1]年度資料108!R18</f>
        <v>─</v>
      </c>
      <c r="R18" s="60" t="str">
        <f>[1]年度資料108!S18</f>
        <v>─</v>
      </c>
    </row>
    <row r="19" spans="1:20" ht="21.6" customHeight="1">
      <c r="A19" s="54">
        <v>101</v>
      </c>
      <c r="B19" s="55" t="str">
        <f>[1]年度資料108!B19</f>
        <v>─</v>
      </c>
      <c r="C19" s="55">
        <f>[1]年度資料108!C19</f>
        <v>7403948</v>
      </c>
      <c r="D19" s="55" t="str">
        <f>[1]年度資料108!D19</f>
        <v>─</v>
      </c>
      <c r="E19" s="55">
        <f>[1]年度資料108!E19</f>
        <v>3379389</v>
      </c>
      <c r="F19" s="55">
        <f>[1]年度資料108!F19</f>
        <v>3101035</v>
      </c>
      <c r="G19" s="55">
        <f>[1]年度資料108!H19</f>
        <v>834541</v>
      </c>
      <c r="H19" s="55">
        <f>[1]年度資料108!I19</f>
        <v>88983</v>
      </c>
      <c r="I19" s="57">
        <f>[1]年度資料108!J19</f>
        <v>41.883532947557164</v>
      </c>
      <c r="J19" s="57">
        <f>[1]年度資料108!K19</f>
        <v>11.271567547476021</v>
      </c>
      <c r="K19" s="57">
        <f>[1]年度資料108!L19</f>
        <v>1.2018317794776516</v>
      </c>
      <c r="L19" s="57">
        <f>[1]年度資料108!M19</f>
        <v>54.356932274510832</v>
      </c>
      <c r="M19" s="57">
        <f>[1]年度資料106!P20</f>
        <v>99.970178072563456</v>
      </c>
      <c r="N19" s="58">
        <f>[1]年度資料108!O19</f>
        <v>0.86933245037467033</v>
      </c>
      <c r="O19" s="61">
        <f>[1]年度資料108!P19</f>
        <v>0.39678999908416518</v>
      </c>
      <c r="P19" s="59">
        <f>[1]年度資料108!Q19</f>
        <v>61.945904543298134</v>
      </c>
      <c r="Q19" s="58" t="str">
        <f>[1]年度資料108!R19</f>
        <v>─</v>
      </c>
      <c r="R19" s="60" t="str">
        <f>[1]年度資料108!S19</f>
        <v>─</v>
      </c>
    </row>
    <row r="20" spans="1:20" ht="21.6" customHeight="1">
      <c r="A20" s="54">
        <v>102</v>
      </c>
      <c r="B20" s="55" t="str">
        <f>[1]年度資料108!B20</f>
        <v>─</v>
      </c>
      <c r="C20" s="55">
        <f>[1]年度資料108!C20</f>
        <v>7332694</v>
      </c>
      <c r="D20" s="55" t="str">
        <f>[1]年度資料108!D20</f>
        <v>─</v>
      </c>
      <c r="E20" s="55">
        <f>[1]年度資料108!E20</f>
        <v>3300151</v>
      </c>
      <c r="F20" s="55">
        <f>[1]年度資料108!F20</f>
        <v>3153406</v>
      </c>
      <c r="G20" s="55">
        <f>[1]年度資料108!H20</f>
        <v>795213</v>
      </c>
      <c r="H20" s="55">
        <f>[1]年度資料108!I20</f>
        <v>83924</v>
      </c>
      <c r="I20" s="57">
        <f>[1]年度資料108!J20</f>
        <v>43.004740140526799</v>
      </c>
      <c r="J20" s="57">
        <f>[1]年度資料108!K20</f>
        <v>10.844759102179909</v>
      </c>
      <c r="K20" s="57">
        <f>[1]年度資料108!L20</f>
        <v>1.1445179629751356</v>
      </c>
      <c r="L20" s="57">
        <f>[1]年度資料108!M20</f>
        <v>54.994017205681843</v>
      </c>
      <c r="M20" s="57">
        <f>[1]年度資料106!P21</f>
        <v>99.969438244661518</v>
      </c>
      <c r="N20" s="58">
        <f>[1]年度資料108!O20</f>
        <v>0.86055140727092416</v>
      </c>
      <c r="O20" s="61">
        <f>[1]年度資料108!P20</f>
        <v>0.387299618292615</v>
      </c>
      <c r="P20" s="59">
        <f>[1]年度資料108!Q20</f>
        <v>62.838175428892583</v>
      </c>
      <c r="Q20" s="58" t="str">
        <f>[1]年度資料108!R20</f>
        <v>─</v>
      </c>
      <c r="R20" s="60" t="str">
        <f>[1]年度資料108!S20</f>
        <v>─</v>
      </c>
    </row>
    <row r="21" spans="1:20" ht="21.6" customHeight="1">
      <c r="A21" s="54">
        <v>103</v>
      </c>
      <c r="B21" s="55" t="str">
        <f>[1]年度資料108!B21</f>
        <v>─</v>
      </c>
      <c r="C21" s="55">
        <f>[1]年度資料108!C21</f>
        <v>7369439</v>
      </c>
      <c r="D21" s="55" t="str">
        <f>[1]年度資料108!D21</f>
        <v>─</v>
      </c>
      <c r="E21" s="55">
        <f>[1]年度資料108!E21</f>
        <v>3272669</v>
      </c>
      <c r="F21" s="55">
        <f>[1]年度資料108!F21</f>
        <v>3310560</v>
      </c>
      <c r="G21" s="55">
        <f>[1]年度資料108!H21</f>
        <v>720373</v>
      </c>
      <c r="H21" s="55">
        <f>[1]年度資料108!I21</f>
        <v>65837</v>
      </c>
      <c r="I21" s="57">
        <f>[1]年度資料108!J21</f>
        <v>44.922822483502479</v>
      </c>
      <c r="J21" s="57">
        <f>[1]年度資料108!K21</f>
        <v>9.7751402786562185</v>
      </c>
      <c r="K21" s="57">
        <f>[1]年度資料108!L21</f>
        <v>0.89337872258661755</v>
      </c>
      <c r="L21" s="57">
        <f>[1]年度資料108!M21</f>
        <v>55.591341484745314</v>
      </c>
      <c r="M21" s="57">
        <f>[1]年度資料106!P22</f>
        <v>99.975615511574219</v>
      </c>
      <c r="N21" s="58">
        <f>[1]年度資料108!O21</f>
        <v>0.86268346588687572</v>
      </c>
      <c r="O21" s="61">
        <f>[1]年度資料108!P21</f>
        <v>0.38310615443326629</v>
      </c>
      <c r="P21" s="59">
        <f>[1]年度資料108!Q21</f>
        <v>63.147640439088534</v>
      </c>
      <c r="Q21" s="58" t="str">
        <f>[1]年度資料108!R21</f>
        <v>─</v>
      </c>
      <c r="R21" s="60" t="str">
        <f>[1]年度資料108!S21</f>
        <v>─</v>
      </c>
    </row>
    <row r="22" spans="1:20" ht="21.6" customHeight="1">
      <c r="A22" s="54">
        <v>104</v>
      </c>
      <c r="B22" s="55" t="str">
        <f>[1]年度資料108!B22</f>
        <v>─</v>
      </c>
      <c r="C22" s="55">
        <f>[1]年度資料108!C22</f>
        <v>7229290</v>
      </c>
      <c r="D22" s="55" t="str">
        <f>[1]年度資料108!D22</f>
        <v>─</v>
      </c>
      <c r="E22" s="55">
        <f>[1]年度資料108!E22</f>
        <v>3236388</v>
      </c>
      <c r="F22" s="55">
        <f>[1]年度資料108!F22</f>
        <v>3319617</v>
      </c>
      <c r="G22" s="55">
        <f>[1]年度資料108!H22</f>
        <v>609706</v>
      </c>
      <c r="H22" s="55">
        <f>[1]年度資料108!I22</f>
        <v>63578</v>
      </c>
      <c r="I22" s="57">
        <f>[1]年度資料108!J22</f>
        <v>45.91899066160024</v>
      </c>
      <c r="J22" s="57">
        <f>[1]年度資料108!K22</f>
        <v>8.4338296015238008</v>
      </c>
      <c r="K22" s="57">
        <f>[1]年度資料108!L22</f>
        <v>0.87945012580765203</v>
      </c>
      <c r="L22" s="57">
        <f>[1]年度資料108!M22</f>
        <v>55.232270388931695</v>
      </c>
      <c r="M22" s="57">
        <f>[1]年度資料106!P23</f>
        <v>99.879670064418505</v>
      </c>
      <c r="N22" s="58">
        <f>[1]年度資料108!O22</f>
        <v>0.84414925510815919</v>
      </c>
      <c r="O22" s="61">
        <f>[1]年度資料108!P22</f>
        <v>0.37790633927273426</v>
      </c>
      <c r="P22" s="59">
        <f>[1]年度資料108!Q22</f>
        <v>63.556187853211199</v>
      </c>
      <c r="Q22" s="58" t="str">
        <f>[1]年度資料108!R22</f>
        <v>─</v>
      </c>
      <c r="R22" s="60" t="str">
        <f>[1]年度資料108!S22</f>
        <v>─</v>
      </c>
    </row>
    <row r="23" spans="1:20" ht="21.6" customHeight="1">
      <c r="A23" s="62">
        <v>105</v>
      </c>
      <c r="B23" s="63" t="str">
        <f>[1]年度資料108!B23</f>
        <v>─</v>
      </c>
      <c r="C23" s="64">
        <f>[1]年度資料108!C23</f>
        <v>7461342</v>
      </c>
      <c r="D23" s="63" t="str">
        <f>[1]年度資料108!D23</f>
        <v>─</v>
      </c>
      <c r="E23" s="64">
        <f>[1]年度資料108!E23</f>
        <v>3133582</v>
      </c>
      <c r="F23" s="64">
        <f>[1]年度資料108!F23</f>
        <v>3690910</v>
      </c>
      <c r="G23" s="64">
        <f>[1]年度資料108!H23</f>
        <v>575932</v>
      </c>
      <c r="H23" s="64">
        <f>[1]年度資料108!I23</f>
        <v>60918</v>
      </c>
      <c r="I23" s="65">
        <f>[1]年度資料108!J23</f>
        <v>49.467106587528086</v>
      </c>
      <c r="J23" s="65">
        <f>[1]年度資料108!K23</f>
        <v>7.7188795259619507</v>
      </c>
      <c r="K23" s="65">
        <f>[1]年度資料108!L23</f>
        <v>0.81644830112331002</v>
      </c>
      <c r="L23" s="65">
        <f>[1]年度資料108!M23</f>
        <v>58.002434414613347</v>
      </c>
      <c r="M23" s="65">
        <f>[1]年度資料106!P24</f>
        <v>99.122101627294384</v>
      </c>
      <c r="N23" s="66">
        <f>[1]年度資料108!O23</f>
        <v>0.86690680081088856</v>
      </c>
      <c r="O23" s="67">
        <f>[1]年度資料108!P23</f>
        <v>0.3640797522347301</v>
      </c>
      <c r="P23" s="68">
        <f>[1]年度資料108!Q23</f>
        <v>64.713849589555167</v>
      </c>
      <c r="Q23" s="69" t="str">
        <f>[1]年度資料108!R23</f>
        <v>─</v>
      </c>
      <c r="R23" s="60" t="str">
        <f>[1]年度資料108!S23</f>
        <v>─</v>
      </c>
    </row>
    <row r="24" spans="1:20" ht="21.6" customHeight="1">
      <c r="A24" s="70">
        <v>106</v>
      </c>
      <c r="B24" s="71" t="str">
        <f>[1]年度資料108!B24</f>
        <v>─</v>
      </c>
      <c r="C24" s="71">
        <f>[1]年度資料108!C24</f>
        <v>7870896</v>
      </c>
      <c r="D24" s="71" t="str">
        <f>[1]年度資料108!D24</f>
        <v>─</v>
      </c>
      <c r="E24" s="71">
        <f>[1]年度資料108!E24</f>
        <v>3130735</v>
      </c>
      <c r="F24" s="71">
        <f>[1]年度資料108!F24</f>
        <v>4133098</v>
      </c>
      <c r="G24" s="71">
        <f>[1]年度資料108!H24</f>
        <v>551332</v>
      </c>
      <c r="H24" s="71">
        <f>[1]年度資料108!I24</f>
        <v>55731</v>
      </c>
      <c r="I24" s="72">
        <f>[1]年度資料108!J24</f>
        <v>52.511149937694512</v>
      </c>
      <c r="J24" s="72">
        <f>[1]年度資料108!K24</f>
        <v>7.0046917148949754</v>
      </c>
      <c r="K24" s="72">
        <f>[1]年度資料108!L24</f>
        <v>0.70806424071668594</v>
      </c>
      <c r="L24" s="72">
        <f>[1]年度資料108!M24</f>
        <v>60.223905893306174</v>
      </c>
      <c r="M24" s="72">
        <f>[1]年度資料106!P25</f>
        <v>98.816881839119716</v>
      </c>
      <c r="N24" s="73">
        <f>[1]年度資料108!O24</f>
        <v>0.91543974486911983</v>
      </c>
      <c r="O24" s="74">
        <f>[1]年度資料108!P24</f>
        <v>0.36412617440921896</v>
      </c>
      <c r="P24" s="75">
        <f>[1]年度資料108!Q24</f>
        <v>64.745908642172452</v>
      </c>
      <c r="Q24" s="73" t="str">
        <f>[1]年度資料108!R24</f>
        <v>─</v>
      </c>
      <c r="R24" s="60" t="str">
        <f>[1]年度資料108!S24</f>
        <v>─</v>
      </c>
      <c r="T24" s="21"/>
    </row>
    <row r="25" spans="1:20" s="83" customFormat="1" ht="22.35" customHeight="1" thickBot="1">
      <c r="A25" s="76">
        <v>107</v>
      </c>
      <c r="B25" s="77">
        <f>'[1]總(年)'!E51</f>
        <v>9744444.2199999988</v>
      </c>
      <c r="C25" s="77">
        <f>'[1]總(年)'!G51</f>
        <v>8961674.2199999988</v>
      </c>
      <c r="D25" s="77">
        <f>'[1]總(年)'!F51</f>
        <v>782770</v>
      </c>
      <c r="E25" s="77">
        <f>'[1]總(年)'!N51</f>
        <v>3534569.37</v>
      </c>
      <c r="F25" s="77">
        <f>'[1]總(年)'!J51</f>
        <v>4775135</v>
      </c>
      <c r="G25" s="77">
        <f>'[1]總(年)'!K51</f>
        <v>594992.27999999991</v>
      </c>
      <c r="H25" s="77">
        <f>'[1]總(年)'!AG51</f>
        <v>56977.57</v>
      </c>
      <c r="I25" s="78">
        <f>'[1]總(年)'!BB51</f>
        <v>53.28396104093148</v>
      </c>
      <c r="J25" s="78">
        <f>'[1]總(年)'!BC51</f>
        <v>6.6392982538032941</v>
      </c>
      <c r="K25" s="78">
        <f>'[1]總(年)'!BD51</f>
        <v>0.63579157868561764</v>
      </c>
      <c r="L25" s="78">
        <f>'[1]總(年)'!BA51</f>
        <v>60.559050873420396</v>
      </c>
      <c r="M25" s="78">
        <f>'[1]總(年)'!BE51</f>
        <v>97.347136325605007</v>
      </c>
      <c r="N25" s="79">
        <f>'[1]總(年)'!BG51</f>
        <v>1.041243940186134</v>
      </c>
      <c r="O25" s="80">
        <f>'[1]總(年)'!BH51</f>
        <v>0.4106764927324062</v>
      </c>
      <c r="P25" s="81">
        <f>'[1]總(年)'!BI51</f>
        <v>60.198473687310162</v>
      </c>
      <c r="Q25" s="79">
        <f>'[1]總(年)'!BL51</f>
        <v>1.1321928520803559</v>
      </c>
      <c r="R25" s="82">
        <f>'[1]總(年)'!BM51</f>
        <v>55.694349800485611</v>
      </c>
    </row>
    <row r="26" spans="1:20" s="83" customFormat="1" ht="6.6" customHeight="1">
      <c r="A26" s="84"/>
      <c r="B26" s="85"/>
      <c r="C26" s="85"/>
      <c r="D26" s="85"/>
      <c r="E26" s="85"/>
      <c r="F26" s="85"/>
      <c r="G26" s="85"/>
      <c r="H26" s="85"/>
      <c r="I26" s="86"/>
      <c r="J26" s="86"/>
      <c r="K26" s="86"/>
      <c r="L26" s="86"/>
      <c r="M26" s="87"/>
      <c r="N26" s="88"/>
      <c r="O26" s="89"/>
      <c r="P26" s="86"/>
      <c r="Q26" s="90"/>
      <c r="R26" s="91"/>
    </row>
    <row r="27" spans="1:20" s="97" customFormat="1" ht="14.25">
      <c r="A27" s="92" t="s">
        <v>69</v>
      </c>
      <c r="B27" s="93" t="s">
        <v>70</v>
      </c>
      <c r="C27" s="93"/>
      <c r="D27" s="93"/>
      <c r="E27" s="93"/>
      <c r="F27" s="93"/>
      <c r="G27" s="93"/>
      <c r="H27" s="93"/>
      <c r="I27" s="93"/>
      <c r="J27" s="93"/>
      <c r="K27" s="93"/>
      <c r="L27" s="94"/>
      <c r="M27" s="95" t="s">
        <v>71</v>
      </c>
      <c r="N27" s="95" t="s">
        <v>72</v>
      </c>
      <c r="O27" s="95" t="s">
        <v>73</v>
      </c>
      <c r="P27" s="96" t="s">
        <v>74</v>
      </c>
      <c r="Q27" s="95" t="s">
        <v>73</v>
      </c>
      <c r="R27" s="95" t="s">
        <v>75</v>
      </c>
    </row>
    <row r="28" spans="1:20" s="97" customFormat="1" ht="14.25"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4"/>
      <c r="M28" s="98"/>
      <c r="N28" s="98"/>
      <c r="O28" s="98"/>
      <c r="P28" s="99"/>
      <c r="Q28" s="98"/>
      <c r="R28" s="98"/>
    </row>
    <row r="29" spans="1:20" s="97" customFormat="1" ht="14.25">
      <c r="B29" s="100" t="s">
        <v>76</v>
      </c>
      <c r="C29" s="100"/>
      <c r="D29" s="100"/>
      <c r="E29" s="100"/>
      <c r="F29" s="100"/>
      <c r="G29" s="100"/>
      <c r="H29" s="100"/>
      <c r="I29" s="101"/>
      <c r="J29" s="101"/>
      <c r="K29" s="101"/>
      <c r="L29" s="94"/>
      <c r="M29" s="47" t="s">
        <v>77</v>
      </c>
      <c r="N29" s="102" t="s">
        <v>78</v>
      </c>
      <c r="O29" s="103">
        <v>0.63500000000000001</v>
      </c>
      <c r="P29" s="104">
        <v>0.56499999999999995</v>
      </c>
      <c r="Q29" s="102" t="s">
        <v>79</v>
      </c>
      <c r="R29" s="102" t="s">
        <v>79</v>
      </c>
    </row>
    <row r="30" spans="1:20" s="97" customFormat="1" ht="14.25">
      <c r="B30" s="105" t="s">
        <v>80</v>
      </c>
      <c r="C30" s="105"/>
      <c r="D30" s="105"/>
      <c r="E30" s="105"/>
      <c r="F30" s="105"/>
      <c r="G30" s="105"/>
      <c r="H30" s="105"/>
      <c r="I30" s="105"/>
      <c r="J30" s="105"/>
      <c r="K30" s="105"/>
      <c r="L30" s="94"/>
      <c r="M30" s="47" t="s">
        <v>77</v>
      </c>
      <c r="N30" s="102" t="s">
        <v>81</v>
      </c>
      <c r="O30" s="106">
        <v>0.63800000000000001</v>
      </c>
      <c r="P30" s="104">
        <v>0.56799999999999995</v>
      </c>
      <c r="Q30" s="102"/>
      <c r="R30" s="102"/>
    </row>
    <row r="31" spans="1:20" s="97" customFormat="1" ht="14.25"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94"/>
      <c r="M31" s="47" t="s">
        <v>77</v>
      </c>
      <c r="N31" s="102" t="s">
        <v>82</v>
      </c>
      <c r="O31" s="106">
        <v>0.65500000000000003</v>
      </c>
      <c r="P31" s="104">
        <v>0.59199999999999997</v>
      </c>
      <c r="Q31" s="48">
        <v>2.86E-2</v>
      </c>
      <c r="R31" s="48">
        <v>2.86E-2</v>
      </c>
    </row>
    <row r="32" spans="1:20" s="97" customFormat="1" ht="14.25">
      <c r="B32" s="93" t="s">
        <v>83</v>
      </c>
      <c r="C32" s="93"/>
      <c r="D32" s="93"/>
      <c r="E32" s="93"/>
      <c r="F32" s="93"/>
      <c r="G32" s="93"/>
      <c r="H32" s="93"/>
      <c r="I32" s="93"/>
      <c r="J32" s="93"/>
      <c r="K32" s="93"/>
      <c r="L32" s="94"/>
      <c r="M32" s="47" t="s">
        <v>77</v>
      </c>
      <c r="N32" s="102" t="s">
        <v>84</v>
      </c>
      <c r="O32" s="106">
        <v>0.66</v>
      </c>
      <c r="P32" s="104">
        <v>0.60099999999999998</v>
      </c>
      <c r="Q32" s="48">
        <v>5.0099999999999999E-2</v>
      </c>
      <c r="R32" s="48">
        <v>5.0099999999999999E-2</v>
      </c>
    </row>
    <row r="33" spans="2:18" s="97" customFormat="1" ht="14.25"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4"/>
      <c r="M33" s="47" t="s">
        <v>77</v>
      </c>
      <c r="N33" s="102" t="s">
        <v>85</v>
      </c>
      <c r="O33" s="106">
        <v>0.66500000000000004</v>
      </c>
      <c r="P33" s="104">
        <v>0.61</v>
      </c>
      <c r="Q33" s="48">
        <v>7.1499999999999994E-2</v>
      </c>
      <c r="R33" s="48">
        <v>7.1499999999999994E-2</v>
      </c>
    </row>
    <row r="34" spans="2:18" s="97" customFormat="1" ht="14.25"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4"/>
      <c r="M34" s="47" t="s">
        <v>77</v>
      </c>
      <c r="N34" s="102" t="s">
        <v>86</v>
      </c>
      <c r="O34" s="106"/>
      <c r="P34" s="104">
        <v>0.62</v>
      </c>
      <c r="Q34" s="48">
        <v>9.5299999999999996E-2</v>
      </c>
      <c r="R34" s="48">
        <v>9.5299999999999996E-2</v>
      </c>
    </row>
    <row r="35" spans="2:18" s="97" customFormat="1" ht="14.25">
      <c r="B35" s="107" t="s">
        <v>87</v>
      </c>
      <c r="C35" s="108"/>
      <c r="D35" s="108"/>
      <c r="E35" s="108"/>
      <c r="F35" s="108"/>
      <c r="G35" s="108"/>
      <c r="H35" s="108"/>
      <c r="I35" s="108"/>
      <c r="J35" s="101"/>
      <c r="K35" s="101"/>
      <c r="L35" s="94"/>
      <c r="M35" s="47" t="s">
        <v>77</v>
      </c>
      <c r="N35" s="102" t="s">
        <v>88</v>
      </c>
      <c r="O35" s="106"/>
      <c r="P35" s="104">
        <v>0.63</v>
      </c>
      <c r="Q35" s="48">
        <v>0.1191</v>
      </c>
      <c r="R35" s="48">
        <v>0.1191</v>
      </c>
    </row>
    <row r="36" spans="2:18" s="97" customFormat="1" ht="14.25">
      <c r="B36" s="100" t="s">
        <v>89</v>
      </c>
      <c r="C36" s="100"/>
      <c r="D36" s="100"/>
      <c r="E36" s="109"/>
      <c r="F36" s="109"/>
      <c r="G36" s="109"/>
      <c r="H36" s="109"/>
      <c r="I36" s="110"/>
      <c r="J36" s="101"/>
      <c r="K36" s="101"/>
      <c r="L36" s="94"/>
      <c r="P36" s="94"/>
      <c r="Q36" s="111"/>
      <c r="R36" s="112"/>
    </row>
    <row r="37" spans="2:18" s="97" customFormat="1" ht="14.25">
      <c r="B37" s="97" t="s">
        <v>90</v>
      </c>
      <c r="I37" s="94"/>
      <c r="J37" s="101"/>
      <c r="K37" s="101"/>
      <c r="L37" s="94"/>
      <c r="P37" s="94"/>
      <c r="Q37" s="111"/>
      <c r="R37" s="112"/>
    </row>
    <row r="38" spans="2:18" s="97" customFormat="1" ht="14.25">
      <c r="B38" s="97" t="s">
        <v>91</v>
      </c>
      <c r="E38" s="113"/>
      <c r="F38" s="113"/>
      <c r="G38" s="113"/>
      <c r="H38" s="113"/>
      <c r="I38" s="101"/>
      <c r="J38" s="94"/>
      <c r="K38" s="94"/>
      <c r="L38" s="94"/>
      <c r="P38" s="94"/>
      <c r="Q38" s="111"/>
      <c r="R38" s="112"/>
    </row>
    <row r="39" spans="2:18">
      <c r="B39" s="114"/>
    </row>
    <row r="40" spans="2:18">
      <c r="B40" s="114"/>
    </row>
    <row r="44" spans="2:18">
      <c r="H44" s="117"/>
    </row>
    <row r="45" spans="2:18">
      <c r="H45" s="117"/>
    </row>
  </sheetData>
  <mergeCells count="9">
    <mergeCell ref="R27:R28"/>
    <mergeCell ref="B30:K31"/>
    <mergeCell ref="B32:K34"/>
    <mergeCell ref="B27:K28"/>
    <mergeCell ref="M27:M28"/>
    <mergeCell ref="N27:N28"/>
    <mergeCell ref="O27:O28"/>
    <mergeCell ref="P27:P28"/>
    <mergeCell ref="Q27:Q28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58" orientation="landscape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A3" zoomScale="85" zoomScaleNormal="85" workbookViewId="0">
      <selection activeCell="A5" sqref="A5:N5"/>
    </sheetView>
  </sheetViews>
  <sheetFormatPr defaultRowHeight="12"/>
  <cols>
    <col min="1" max="1" width="12.625" style="127" customWidth="1"/>
    <col min="2" max="3" width="12.125" style="127" customWidth="1"/>
    <col min="4" max="8" width="12.125" style="131" customWidth="1"/>
    <col min="9" max="11" width="12.25" style="131" customWidth="1"/>
    <col min="12" max="13" width="11.875" style="131" customWidth="1"/>
    <col min="14" max="14" width="12.75" style="131" customWidth="1"/>
    <col min="15" max="256" width="9" style="131"/>
    <col min="257" max="257" width="12.625" style="131" customWidth="1"/>
    <col min="258" max="264" width="12.125" style="131" customWidth="1"/>
    <col min="265" max="267" width="12.25" style="131" customWidth="1"/>
    <col min="268" max="269" width="11.875" style="131" customWidth="1"/>
    <col min="270" max="270" width="12.75" style="131" customWidth="1"/>
    <col min="271" max="512" width="9" style="131"/>
    <col min="513" max="513" width="12.625" style="131" customWidth="1"/>
    <col min="514" max="520" width="12.125" style="131" customWidth="1"/>
    <col min="521" max="523" width="12.25" style="131" customWidth="1"/>
    <col min="524" max="525" width="11.875" style="131" customWidth="1"/>
    <col min="526" max="526" width="12.75" style="131" customWidth="1"/>
    <col min="527" max="768" width="9" style="131"/>
    <col min="769" max="769" width="12.625" style="131" customWidth="1"/>
    <col min="770" max="776" width="12.125" style="131" customWidth="1"/>
    <col min="777" max="779" width="12.25" style="131" customWidth="1"/>
    <col min="780" max="781" width="11.875" style="131" customWidth="1"/>
    <col min="782" max="782" width="12.75" style="131" customWidth="1"/>
    <col min="783" max="1024" width="9" style="131"/>
    <col min="1025" max="1025" width="12.625" style="131" customWidth="1"/>
    <col min="1026" max="1032" width="12.125" style="131" customWidth="1"/>
    <col min="1033" max="1035" width="12.25" style="131" customWidth="1"/>
    <col min="1036" max="1037" width="11.875" style="131" customWidth="1"/>
    <col min="1038" max="1038" width="12.75" style="131" customWidth="1"/>
    <col min="1039" max="1280" width="9" style="131"/>
    <col min="1281" max="1281" width="12.625" style="131" customWidth="1"/>
    <col min="1282" max="1288" width="12.125" style="131" customWidth="1"/>
    <col min="1289" max="1291" width="12.25" style="131" customWidth="1"/>
    <col min="1292" max="1293" width="11.875" style="131" customWidth="1"/>
    <col min="1294" max="1294" width="12.75" style="131" customWidth="1"/>
    <col min="1295" max="1536" width="9" style="131"/>
    <col min="1537" max="1537" width="12.625" style="131" customWidth="1"/>
    <col min="1538" max="1544" width="12.125" style="131" customWidth="1"/>
    <col min="1545" max="1547" width="12.25" style="131" customWidth="1"/>
    <col min="1548" max="1549" width="11.875" style="131" customWidth="1"/>
    <col min="1550" max="1550" width="12.75" style="131" customWidth="1"/>
    <col min="1551" max="1792" width="9" style="131"/>
    <col min="1793" max="1793" width="12.625" style="131" customWidth="1"/>
    <col min="1794" max="1800" width="12.125" style="131" customWidth="1"/>
    <col min="1801" max="1803" width="12.25" style="131" customWidth="1"/>
    <col min="1804" max="1805" width="11.875" style="131" customWidth="1"/>
    <col min="1806" max="1806" width="12.75" style="131" customWidth="1"/>
    <col min="1807" max="2048" width="9" style="131"/>
    <col min="2049" max="2049" width="12.625" style="131" customWidth="1"/>
    <col min="2050" max="2056" width="12.125" style="131" customWidth="1"/>
    <col min="2057" max="2059" width="12.25" style="131" customWidth="1"/>
    <col min="2060" max="2061" width="11.875" style="131" customWidth="1"/>
    <col min="2062" max="2062" width="12.75" style="131" customWidth="1"/>
    <col min="2063" max="2304" width="9" style="131"/>
    <col min="2305" max="2305" width="12.625" style="131" customWidth="1"/>
    <col min="2306" max="2312" width="12.125" style="131" customWidth="1"/>
    <col min="2313" max="2315" width="12.25" style="131" customWidth="1"/>
    <col min="2316" max="2317" width="11.875" style="131" customWidth="1"/>
    <col min="2318" max="2318" width="12.75" style="131" customWidth="1"/>
    <col min="2319" max="2560" width="9" style="131"/>
    <col min="2561" max="2561" width="12.625" style="131" customWidth="1"/>
    <col min="2562" max="2568" width="12.125" style="131" customWidth="1"/>
    <col min="2569" max="2571" width="12.25" style="131" customWidth="1"/>
    <col min="2572" max="2573" width="11.875" style="131" customWidth="1"/>
    <col min="2574" max="2574" width="12.75" style="131" customWidth="1"/>
    <col min="2575" max="2816" width="9" style="131"/>
    <col min="2817" max="2817" width="12.625" style="131" customWidth="1"/>
    <col min="2818" max="2824" width="12.125" style="131" customWidth="1"/>
    <col min="2825" max="2827" width="12.25" style="131" customWidth="1"/>
    <col min="2828" max="2829" width="11.875" style="131" customWidth="1"/>
    <col min="2830" max="2830" width="12.75" style="131" customWidth="1"/>
    <col min="2831" max="3072" width="9" style="131"/>
    <col min="3073" max="3073" width="12.625" style="131" customWidth="1"/>
    <col min="3074" max="3080" width="12.125" style="131" customWidth="1"/>
    <col min="3081" max="3083" width="12.25" style="131" customWidth="1"/>
    <col min="3084" max="3085" width="11.875" style="131" customWidth="1"/>
    <col min="3086" max="3086" width="12.75" style="131" customWidth="1"/>
    <col min="3087" max="3328" width="9" style="131"/>
    <col min="3329" max="3329" width="12.625" style="131" customWidth="1"/>
    <col min="3330" max="3336" width="12.125" style="131" customWidth="1"/>
    <col min="3337" max="3339" width="12.25" style="131" customWidth="1"/>
    <col min="3340" max="3341" width="11.875" style="131" customWidth="1"/>
    <col min="3342" max="3342" width="12.75" style="131" customWidth="1"/>
    <col min="3343" max="3584" width="9" style="131"/>
    <col min="3585" max="3585" width="12.625" style="131" customWidth="1"/>
    <col min="3586" max="3592" width="12.125" style="131" customWidth="1"/>
    <col min="3593" max="3595" width="12.25" style="131" customWidth="1"/>
    <col min="3596" max="3597" width="11.875" style="131" customWidth="1"/>
    <col min="3598" max="3598" width="12.75" style="131" customWidth="1"/>
    <col min="3599" max="3840" width="9" style="131"/>
    <col min="3841" max="3841" width="12.625" style="131" customWidth="1"/>
    <col min="3842" max="3848" width="12.125" style="131" customWidth="1"/>
    <col min="3849" max="3851" width="12.25" style="131" customWidth="1"/>
    <col min="3852" max="3853" width="11.875" style="131" customWidth="1"/>
    <col min="3854" max="3854" width="12.75" style="131" customWidth="1"/>
    <col min="3855" max="4096" width="9" style="131"/>
    <col min="4097" max="4097" width="12.625" style="131" customWidth="1"/>
    <col min="4098" max="4104" width="12.125" style="131" customWidth="1"/>
    <col min="4105" max="4107" width="12.25" style="131" customWidth="1"/>
    <col min="4108" max="4109" width="11.875" style="131" customWidth="1"/>
    <col min="4110" max="4110" width="12.75" style="131" customWidth="1"/>
    <col min="4111" max="4352" width="9" style="131"/>
    <col min="4353" max="4353" width="12.625" style="131" customWidth="1"/>
    <col min="4354" max="4360" width="12.125" style="131" customWidth="1"/>
    <col min="4361" max="4363" width="12.25" style="131" customWidth="1"/>
    <col min="4364" max="4365" width="11.875" style="131" customWidth="1"/>
    <col min="4366" max="4366" width="12.75" style="131" customWidth="1"/>
    <col min="4367" max="4608" width="9" style="131"/>
    <col min="4609" max="4609" width="12.625" style="131" customWidth="1"/>
    <col min="4610" max="4616" width="12.125" style="131" customWidth="1"/>
    <col min="4617" max="4619" width="12.25" style="131" customWidth="1"/>
    <col min="4620" max="4621" width="11.875" style="131" customWidth="1"/>
    <col min="4622" max="4622" width="12.75" style="131" customWidth="1"/>
    <col min="4623" max="4864" width="9" style="131"/>
    <col min="4865" max="4865" width="12.625" style="131" customWidth="1"/>
    <col min="4866" max="4872" width="12.125" style="131" customWidth="1"/>
    <col min="4873" max="4875" width="12.25" style="131" customWidth="1"/>
    <col min="4876" max="4877" width="11.875" style="131" customWidth="1"/>
    <col min="4878" max="4878" width="12.75" style="131" customWidth="1"/>
    <col min="4879" max="5120" width="9" style="131"/>
    <col min="5121" max="5121" width="12.625" style="131" customWidth="1"/>
    <col min="5122" max="5128" width="12.125" style="131" customWidth="1"/>
    <col min="5129" max="5131" width="12.25" style="131" customWidth="1"/>
    <col min="5132" max="5133" width="11.875" style="131" customWidth="1"/>
    <col min="5134" max="5134" width="12.75" style="131" customWidth="1"/>
    <col min="5135" max="5376" width="9" style="131"/>
    <col min="5377" max="5377" width="12.625" style="131" customWidth="1"/>
    <col min="5378" max="5384" width="12.125" style="131" customWidth="1"/>
    <col min="5385" max="5387" width="12.25" style="131" customWidth="1"/>
    <col min="5388" max="5389" width="11.875" style="131" customWidth="1"/>
    <col min="5390" max="5390" width="12.75" style="131" customWidth="1"/>
    <col min="5391" max="5632" width="9" style="131"/>
    <col min="5633" max="5633" width="12.625" style="131" customWidth="1"/>
    <col min="5634" max="5640" width="12.125" style="131" customWidth="1"/>
    <col min="5641" max="5643" width="12.25" style="131" customWidth="1"/>
    <col min="5644" max="5645" width="11.875" style="131" customWidth="1"/>
    <col min="5646" max="5646" width="12.75" style="131" customWidth="1"/>
    <col min="5647" max="5888" width="9" style="131"/>
    <col min="5889" max="5889" width="12.625" style="131" customWidth="1"/>
    <col min="5890" max="5896" width="12.125" style="131" customWidth="1"/>
    <col min="5897" max="5899" width="12.25" style="131" customWidth="1"/>
    <col min="5900" max="5901" width="11.875" style="131" customWidth="1"/>
    <col min="5902" max="5902" width="12.75" style="131" customWidth="1"/>
    <col min="5903" max="6144" width="9" style="131"/>
    <col min="6145" max="6145" width="12.625" style="131" customWidth="1"/>
    <col min="6146" max="6152" width="12.125" style="131" customWidth="1"/>
    <col min="6153" max="6155" width="12.25" style="131" customWidth="1"/>
    <col min="6156" max="6157" width="11.875" style="131" customWidth="1"/>
    <col min="6158" max="6158" width="12.75" style="131" customWidth="1"/>
    <col min="6159" max="6400" width="9" style="131"/>
    <col min="6401" max="6401" width="12.625" style="131" customWidth="1"/>
    <col min="6402" max="6408" width="12.125" style="131" customWidth="1"/>
    <col min="6409" max="6411" width="12.25" style="131" customWidth="1"/>
    <col min="6412" max="6413" width="11.875" style="131" customWidth="1"/>
    <col min="6414" max="6414" width="12.75" style="131" customWidth="1"/>
    <col min="6415" max="6656" width="9" style="131"/>
    <col min="6657" max="6657" width="12.625" style="131" customWidth="1"/>
    <col min="6658" max="6664" width="12.125" style="131" customWidth="1"/>
    <col min="6665" max="6667" width="12.25" style="131" customWidth="1"/>
    <col min="6668" max="6669" width="11.875" style="131" customWidth="1"/>
    <col min="6670" max="6670" width="12.75" style="131" customWidth="1"/>
    <col min="6671" max="6912" width="9" style="131"/>
    <col min="6913" max="6913" width="12.625" style="131" customWidth="1"/>
    <col min="6914" max="6920" width="12.125" style="131" customWidth="1"/>
    <col min="6921" max="6923" width="12.25" style="131" customWidth="1"/>
    <col min="6924" max="6925" width="11.875" style="131" customWidth="1"/>
    <col min="6926" max="6926" width="12.75" style="131" customWidth="1"/>
    <col min="6927" max="7168" width="9" style="131"/>
    <col min="7169" max="7169" width="12.625" style="131" customWidth="1"/>
    <col min="7170" max="7176" width="12.125" style="131" customWidth="1"/>
    <col min="7177" max="7179" width="12.25" style="131" customWidth="1"/>
    <col min="7180" max="7181" width="11.875" style="131" customWidth="1"/>
    <col min="7182" max="7182" width="12.75" style="131" customWidth="1"/>
    <col min="7183" max="7424" width="9" style="131"/>
    <col min="7425" max="7425" width="12.625" style="131" customWidth="1"/>
    <col min="7426" max="7432" width="12.125" style="131" customWidth="1"/>
    <col min="7433" max="7435" width="12.25" style="131" customWidth="1"/>
    <col min="7436" max="7437" width="11.875" style="131" customWidth="1"/>
    <col min="7438" max="7438" width="12.75" style="131" customWidth="1"/>
    <col min="7439" max="7680" width="9" style="131"/>
    <col min="7681" max="7681" width="12.625" style="131" customWidth="1"/>
    <col min="7682" max="7688" width="12.125" style="131" customWidth="1"/>
    <col min="7689" max="7691" width="12.25" style="131" customWidth="1"/>
    <col min="7692" max="7693" width="11.875" style="131" customWidth="1"/>
    <col min="7694" max="7694" width="12.75" style="131" customWidth="1"/>
    <col min="7695" max="7936" width="9" style="131"/>
    <col min="7937" max="7937" width="12.625" style="131" customWidth="1"/>
    <col min="7938" max="7944" width="12.125" style="131" customWidth="1"/>
    <col min="7945" max="7947" width="12.25" style="131" customWidth="1"/>
    <col min="7948" max="7949" width="11.875" style="131" customWidth="1"/>
    <col min="7950" max="7950" width="12.75" style="131" customWidth="1"/>
    <col min="7951" max="8192" width="9" style="131"/>
    <col min="8193" max="8193" width="12.625" style="131" customWidth="1"/>
    <col min="8194" max="8200" width="12.125" style="131" customWidth="1"/>
    <col min="8201" max="8203" width="12.25" style="131" customWidth="1"/>
    <col min="8204" max="8205" width="11.875" style="131" customWidth="1"/>
    <col min="8206" max="8206" width="12.75" style="131" customWidth="1"/>
    <col min="8207" max="8448" width="9" style="131"/>
    <col min="8449" max="8449" width="12.625" style="131" customWidth="1"/>
    <col min="8450" max="8456" width="12.125" style="131" customWidth="1"/>
    <col min="8457" max="8459" width="12.25" style="131" customWidth="1"/>
    <col min="8460" max="8461" width="11.875" style="131" customWidth="1"/>
    <col min="8462" max="8462" width="12.75" style="131" customWidth="1"/>
    <col min="8463" max="8704" width="9" style="131"/>
    <col min="8705" max="8705" width="12.625" style="131" customWidth="1"/>
    <col min="8706" max="8712" width="12.125" style="131" customWidth="1"/>
    <col min="8713" max="8715" width="12.25" style="131" customWidth="1"/>
    <col min="8716" max="8717" width="11.875" style="131" customWidth="1"/>
    <col min="8718" max="8718" width="12.75" style="131" customWidth="1"/>
    <col min="8719" max="8960" width="9" style="131"/>
    <col min="8961" max="8961" width="12.625" style="131" customWidth="1"/>
    <col min="8962" max="8968" width="12.125" style="131" customWidth="1"/>
    <col min="8969" max="8971" width="12.25" style="131" customWidth="1"/>
    <col min="8972" max="8973" width="11.875" style="131" customWidth="1"/>
    <col min="8974" max="8974" width="12.75" style="131" customWidth="1"/>
    <col min="8975" max="9216" width="9" style="131"/>
    <col min="9217" max="9217" width="12.625" style="131" customWidth="1"/>
    <col min="9218" max="9224" width="12.125" style="131" customWidth="1"/>
    <col min="9225" max="9227" width="12.25" style="131" customWidth="1"/>
    <col min="9228" max="9229" width="11.875" style="131" customWidth="1"/>
    <col min="9230" max="9230" width="12.75" style="131" customWidth="1"/>
    <col min="9231" max="9472" width="9" style="131"/>
    <col min="9473" max="9473" width="12.625" style="131" customWidth="1"/>
    <col min="9474" max="9480" width="12.125" style="131" customWidth="1"/>
    <col min="9481" max="9483" width="12.25" style="131" customWidth="1"/>
    <col min="9484" max="9485" width="11.875" style="131" customWidth="1"/>
    <col min="9486" max="9486" width="12.75" style="131" customWidth="1"/>
    <col min="9487" max="9728" width="9" style="131"/>
    <col min="9729" max="9729" width="12.625" style="131" customWidth="1"/>
    <col min="9730" max="9736" width="12.125" style="131" customWidth="1"/>
    <col min="9737" max="9739" width="12.25" style="131" customWidth="1"/>
    <col min="9740" max="9741" width="11.875" style="131" customWidth="1"/>
    <col min="9742" max="9742" width="12.75" style="131" customWidth="1"/>
    <col min="9743" max="9984" width="9" style="131"/>
    <col min="9985" max="9985" width="12.625" style="131" customWidth="1"/>
    <col min="9986" max="9992" width="12.125" style="131" customWidth="1"/>
    <col min="9993" max="9995" width="12.25" style="131" customWidth="1"/>
    <col min="9996" max="9997" width="11.875" style="131" customWidth="1"/>
    <col min="9998" max="9998" width="12.75" style="131" customWidth="1"/>
    <col min="9999" max="10240" width="9" style="131"/>
    <col min="10241" max="10241" width="12.625" style="131" customWidth="1"/>
    <col min="10242" max="10248" width="12.125" style="131" customWidth="1"/>
    <col min="10249" max="10251" width="12.25" style="131" customWidth="1"/>
    <col min="10252" max="10253" width="11.875" style="131" customWidth="1"/>
    <col min="10254" max="10254" width="12.75" style="131" customWidth="1"/>
    <col min="10255" max="10496" width="9" style="131"/>
    <col min="10497" max="10497" width="12.625" style="131" customWidth="1"/>
    <col min="10498" max="10504" width="12.125" style="131" customWidth="1"/>
    <col min="10505" max="10507" width="12.25" style="131" customWidth="1"/>
    <col min="10508" max="10509" width="11.875" style="131" customWidth="1"/>
    <col min="10510" max="10510" width="12.75" style="131" customWidth="1"/>
    <col min="10511" max="10752" width="9" style="131"/>
    <col min="10753" max="10753" width="12.625" style="131" customWidth="1"/>
    <col min="10754" max="10760" width="12.125" style="131" customWidth="1"/>
    <col min="10761" max="10763" width="12.25" style="131" customWidth="1"/>
    <col min="10764" max="10765" width="11.875" style="131" customWidth="1"/>
    <col min="10766" max="10766" width="12.75" style="131" customWidth="1"/>
    <col min="10767" max="11008" width="9" style="131"/>
    <col min="11009" max="11009" width="12.625" style="131" customWidth="1"/>
    <col min="11010" max="11016" width="12.125" style="131" customWidth="1"/>
    <col min="11017" max="11019" width="12.25" style="131" customWidth="1"/>
    <col min="11020" max="11021" width="11.875" style="131" customWidth="1"/>
    <col min="11022" max="11022" width="12.75" style="131" customWidth="1"/>
    <col min="11023" max="11264" width="9" style="131"/>
    <col min="11265" max="11265" width="12.625" style="131" customWidth="1"/>
    <col min="11266" max="11272" width="12.125" style="131" customWidth="1"/>
    <col min="11273" max="11275" width="12.25" style="131" customWidth="1"/>
    <col min="11276" max="11277" width="11.875" style="131" customWidth="1"/>
    <col min="11278" max="11278" width="12.75" style="131" customWidth="1"/>
    <col min="11279" max="11520" width="9" style="131"/>
    <col min="11521" max="11521" width="12.625" style="131" customWidth="1"/>
    <col min="11522" max="11528" width="12.125" style="131" customWidth="1"/>
    <col min="11529" max="11531" width="12.25" style="131" customWidth="1"/>
    <col min="11532" max="11533" width="11.875" style="131" customWidth="1"/>
    <col min="11534" max="11534" width="12.75" style="131" customWidth="1"/>
    <col min="11535" max="11776" width="9" style="131"/>
    <col min="11777" max="11777" width="12.625" style="131" customWidth="1"/>
    <col min="11778" max="11784" width="12.125" style="131" customWidth="1"/>
    <col min="11785" max="11787" width="12.25" style="131" customWidth="1"/>
    <col min="11788" max="11789" width="11.875" style="131" customWidth="1"/>
    <col min="11790" max="11790" width="12.75" style="131" customWidth="1"/>
    <col min="11791" max="12032" width="9" style="131"/>
    <col min="12033" max="12033" width="12.625" style="131" customWidth="1"/>
    <col min="12034" max="12040" width="12.125" style="131" customWidth="1"/>
    <col min="12041" max="12043" width="12.25" style="131" customWidth="1"/>
    <col min="12044" max="12045" width="11.875" style="131" customWidth="1"/>
    <col min="12046" max="12046" width="12.75" style="131" customWidth="1"/>
    <col min="12047" max="12288" width="9" style="131"/>
    <col min="12289" max="12289" width="12.625" style="131" customWidth="1"/>
    <col min="12290" max="12296" width="12.125" style="131" customWidth="1"/>
    <col min="12297" max="12299" width="12.25" style="131" customWidth="1"/>
    <col min="12300" max="12301" width="11.875" style="131" customWidth="1"/>
    <col min="12302" max="12302" width="12.75" style="131" customWidth="1"/>
    <col min="12303" max="12544" width="9" style="131"/>
    <col min="12545" max="12545" width="12.625" style="131" customWidth="1"/>
    <col min="12546" max="12552" width="12.125" style="131" customWidth="1"/>
    <col min="12553" max="12555" width="12.25" style="131" customWidth="1"/>
    <col min="12556" max="12557" width="11.875" style="131" customWidth="1"/>
    <col min="12558" max="12558" width="12.75" style="131" customWidth="1"/>
    <col min="12559" max="12800" width="9" style="131"/>
    <col min="12801" max="12801" width="12.625" style="131" customWidth="1"/>
    <col min="12802" max="12808" width="12.125" style="131" customWidth="1"/>
    <col min="12809" max="12811" width="12.25" style="131" customWidth="1"/>
    <col min="12812" max="12813" width="11.875" style="131" customWidth="1"/>
    <col min="12814" max="12814" width="12.75" style="131" customWidth="1"/>
    <col min="12815" max="13056" width="9" style="131"/>
    <col min="13057" max="13057" width="12.625" style="131" customWidth="1"/>
    <col min="13058" max="13064" width="12.125" style="131" customWidth="1"/>
    <col min="13065" max="13067" width="12.25" style="131" customWidth="1"/>
    <col min="13068" max="13069" width="11.875" style="131" customWidth="1"/>
    <col min="13070" max="13070" width="12.75" style="131" customWidth="1"/>
    <col min="13071" max="13312" width="9" style="131"/>
    <col min="13313" max="13313" width="12.625" style="131" customWidth="1"/>
    <col min="13314" max="13320" width="12.125" style="131" customWidth="1"/>
    <col min="13321" max="13323" width="12.25" style="131" customWidth="1"/>
    <col min="13324" max="13325" width="11.875" style="131" customWidth="1"/>
    <col min="13326" max="13326" width="12.75" style="131" customWidth="1"/>
    <col min="13327" max="13568" width="9" style="131"/>
    <col min="13569" max="13569" width="12.625" style="131" customWidth="1"/>
    <col min="13570" max="13576" width="12.125" style="131" customWidth="1"/>
    <col min="13577" max="13579" width="12.25" style="131" customWidth="1"/>
    <col min="13580" max="13581" width="11.875" style="131" customWidth="1"/>
    <col min="13582" max="13582" width="12.75" style="131" customWidth="1"/>
    <col min="13583" max="13824" width="9" style="131"/>
    <col min="13825" max="13825" width="12.625" style="131" customWidth="1"/>
    <col min="13826" max="13832" width="12.125" style="131" customWidth="1"/>
    <col min="13833" max="13835" width="12.25" style="131" customWidth="1"/>
    <col min="13836" max="13837" width="11.875" style="131" customWidth="1"/>
    <col min="13838" max="13838" width="12.75" style="131" customWidth="1"/>
    <col min="13839" max="14080" width="9" style="131"/>
    <col min="14081" max="14081" width="12.625" style="131" customWidth="1"/>
    <col min="14082" max="14088" width="12.125" style="131" customWidth="1"/>
    <col min="14089" max="14091" width="12.25" style="131" customWidth="1"/>
    <col min="14092" max="14093" width="11.875" style="131" customWidth="1"/>
    <col min="14094" max="14094" width="12.75" style="131" customWidth="1"/>
    <col min="14095" max="14336" width="9" style="131"/>
    <col min="14337" max="14337" width="12.625" style="131" customWidth="1"/>
    <col min="14338" max="14344" width="12.125" style="131" customWidth="1"/>
    <col min="14345" max="14347" width="12.25" style="131" customWidth="1"/>
    <col min="14348" max="14349" width="11.875" style="131" customWidth="1"/>
    <col min="14350" max="14350" width="12.75" style="131" customWidth="1"/>
    <col min="14351" max="14592" width="9" style="131"/>
    <col min="14593" max="14593" width="12.625" style="131" customWidth="1"/>
    <col min="14594" max="14600" width="12.125" style="131" customWidth="1"/>
    <col min="14601" max="14603" width="12.25" style="131" customWidth="1"/>
    <col min="14604" max="14605" width="11.875" style="131" customWidth="1"/>
    <col min="14606" max="14606" width="12.75" style="131" customWidth="1"/>
    <col min="14607" max="14848" width="9" style="131"/>
    <col min="14849" max="14849" width="12.625" style="131" customWidth="1"/>
    <col min="14850" max="14856" width="12.125" style="131" customWidth="1"/>
    <col min="14857" max="14859" width="12.25" style="131" customWidth="1"/>
    <col min="14860" max="14861" width="11.875" style="131" customWidth="1"/>
    <col min="14862" max="14862" width="12.75" style="131" customWidth="1"/>
    <col min="14863" max="15104" width="9" style="131"/>
    <col min="15105" max="15105" width="12.625" style="131" customWidth="1"/>
    <col min="15106" max="15112" width="12.125" style="131" customWidth="1"/>
    <col min="15113" max="15115" width="12.25" style="131" customWidth="1"/>
    <col min="15116" max="15117" width="11.875" style="131" customWidth="1"/>
    <col min="15118" max="15118" width="12.75" style="131" customWidth="1"/>
    <col min="15119" max="15360" width="9" style="131"/>
    <col min="15361" max="15361" width="12.625" style="131" customWidth="1"/>
    <col min="15362" max="15368" width="12.125" style="131" customWidth="1"/>
    <col min="15369" max="15371" width="12.25" style="131" customWidth="1"/>
    <col min="15372" max="15373" width="11.875" style="131" customWidth="1"/>
    <col min="15374" max="15374" width="12.75" style="131" customWidth="1"/>
    <col min="15375" max="15616" width="9" style="131"/>
    <col min="15617" max="15617" width="12.625" style="131" customWidth="1"/>
    <col min="15618" max="15624" width="12.125" style="131" customWidth="1"/>
    <col min="15625" max="15627" width="12.25" style="131" customWidth="1"/>
    <col min="15628" max="15629" width="11.875" style="131" customWidth="1"/>
    <col min="15630" max="15630" width="12.75" style="131" customWidth="1"/>
    <col min="15631" max="15872" width="9" style="131"/>
    <col min="15873" max="15873" width="12.625" style="131" customWidth="1"/>
    <col min="15874" max="15880" width="12.125" style="131" customWidth="1"/>
    <col min="15881" max="15883" width="12.25" style="131" customWidth="1"/>
    <col min="15884" max="15885" width="11.875" style="131" customWidth="1"/>
    <col min="15886" max="15886" width="12.75" style="131" customWidth="1"/>
    <col min="15887" max="16128" width="9" style="131"/>
    <col min="16129" max="16129" width="12.625" style="131" customWidth="1"/>
    <col min="16130" max="16136" width="12.125" style="131" customWidth="1"/>
    <col min="16137" max="16139" width="12.25" style="131" customWidth="1"/>
    <col min="16140" max="16141" width="11.875" style="131" customWidth="1"/>
    <col min="16142" max="16142" width="12.75" style="131" customWidth="1"/>
    <col min="16143" max="16384" width="9" style="131"/>
  </cols>
  <sheetData>
    <row r="1" spans="1:14" s="119" customFormat="1" ht="31.5" hidden="1" customHeight="1">
      <c r="A1" s="118" t="s">
        <v>92</v>
      </c>
      <c r="B1" s="118" t="s">
        <v>93</v>
      </c>
      <c r="C1" s="118" t="s">
        <v>94</v>
      </c>
      <c r="D1" s="119" t="s">
        <v>95</v>
      </c>
      <c r="E1" s="120" t="s">
        <v>96</v>
      </c>
      <c r="F1" s="121" t="s">
        <v>97</v>
      </c>
      <c r="G1" s="119" t="s">
        <v>98</v>
      </c>
      <c r="M1" s="122"/>
    </row>
    <row r="2" spans="1:14" s="119" customFormat="1" ht="28.5" hidden="1" customHeight="1">
      <c r="A2" s="123"/>
      <c r="B2" s="123"/>
      <c r="C2" s="118"/>
      <c r="M2" s="122"/>
    </row>
    <row r="3" spans="1:14" s="127" customFormat="1" ht="18" customHeight="1">
      <c r="A3" s="124"/>
      <c r="B3" s="124"/>
      <c r="C3" s="124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6"/>
    </row>
    <row r="4" spans="1:14" s="127" customFormat="1" ht="18" customHeight="1">
      <c r="A4" s="124"/>
      <c r="B4" s="124"/>
      <c r="C4" s="124"/>
      <c r="D4" s="128"/>
      <c r="E4" s="125"/>
      <c r="F4" s="125"/>
      <c r="G4" s="125"/>
      <c r="H4" s="125"/>
      <c r="I4" s="125"/>
      <c r="J4" s="125"/>
      <c r="K4" s="125"/>
      <c r="L4" s="125"/>
      <c r="M4" s="125"/>
      <c r="N4" s="129"/>
    </row>
    <row r="5" spans="1:14" ht="36" customHeight="1">
      <c r="A5" s="130" t="str">
        <f>F1</f>
        <v>垃圾性質分析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</row>
    <row r="6" spans="1:14" ht="24" customHeight="1" thickBot="1">
      <c r="A6" s="132" t="str">
        <f>G1</f>
        <v>中華民國107年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</row>
    <row r="7" spans="1:14" ht="18.95" customHeight="1">
      <c r="A7" s="133" t="s">
        <v>99</v>
      </c>
      <c r="B7" s="134" t="s">
        <v>100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6"/>
    </row>
    <row r="8" spans="1:14" ht="18.95" customHeight="1">
      <c r="A8" s="137"/>
      <c r="B8" s="138" t="s">
        <v>101</v>
      </c>
      <c r="C8" s="139"/>
      <c r="D8" s="139"/>
      <c r="E8" s="139"/>
      <c r="F8" s="139"/>
      <c r="G8" s="139"/>
      <c r="H8" s="139"/>
      <c r="I8" s="140"/>
      <c r="J8" s="141" t="s">
        <v>102</v>
      </c>
      <c r="K8" s="139"/>
      <c r="L8" s="139"/>
      <c r="M8" s="139"/>
      <c r="N8" s="140"/>
    </row>
    <row r="9" spans="1:14" ht="53.1" customHeight="1">
      <c r="A9" s="137"/>
      <c r="B9" s="142" t="s">
        <v>103</v>
      </c>
      <c r="C9" s="143" t="s">
        <v>104</v>
      </c>
      <c r="D9" s="143" t="s">
        <v>105</v>
      </c>
      <c r="E9" s="143" t="s">
        <v>106</v>
      </c>
      <c r="F9" s="143" t="s">
        <v>107</v>
      </c>
      <c r="G9" s="143" t="s">
        <v>108</v>
      </c>
      <c r="H9" s="143" t="s">
        <v>109</v>
      </c>
      <c r="I9" s="143" t="s">
        <v>110</v>
      </c>
      <c r="J9" s="143" t="s">
        <v>103</v>
      </c>
      <c r="K9" s="143" t="s">
        <v>111</v>
      </c>
      <c r="L9" s="143" t="s">
        <v>112</v>
      </c>
      <c r="M9" s="143" t="s">
        <v>113</v>
      </c>
      <c r="N9" s="143" t="s">
        <v>114</v>
      </c>
    </row>
    <row r="10" spans="1:14" s="147" customFormat="1" ht="21" customHeight="1" thickBot="1">
      <c r="A10" s="144"/>
      <c r="B10" s="145" t="s">
        <v>115</v>
      </c>
      <c r="C10" s="146" t="s">
        <v>115</v>
      </c>
      <c r="D10" s="146" t="s">
        <v>115</v>
      </c>
      <c r="E10" s="146" t="s">
        <v>115</v>
      </c>
      <c r="F10" s="146" t="s">
        <v>115</v>
      </c>
      <c r="G10" s="146" t="s">
        <v>115</v>
      </c>
      <c r="H10" s="146" t="s">
        <v>115</v>
      </c>
      <c r="I10" s="146" t="s">
        <v>115</v>
      </c>
      <c r="J10" s="146" t="s">
        <v>115</v>
      </c>
      <c r="K10" s="146" t="s">
        <v>115</v>
      </c>
      <c r="L10" s="146" t="s">
        <v>115</v>
      </c>
      <c r="M10" s="146" t="s">
        <v>115</v>
      </c>
      <c r="N10" s="146" t="s">
        <v>115</v>
      </c>
    </row>
    <row r="11" spans="1:14" s="151" customFormat="1" ht="18.600000000000001" customHeight="1">
      <c r="A11" s="148" t="s">
        <v>116</v>
      </c>
      <c r="B11" s="149">
        <v>97.52</v>
      </c>
      <c r="C11" s="150">
        <v>35.64</v>
      </c>
      <c r="D11" s="150">
        <v>4.93</v>
      </c>
      <c r="E11" s="150">
        <v>3.27</v>
      </c>
      <c r="F11" s="150">
        <v>34.479999999999997</v>
      </c>
      <c r="G11" s="150">
        <v>17.79</v>
      </c>
      <c r="H11" s="150">
        <v>0.84</v>
      </c>
      <c r="I11" s="150">
        <v>0.56999999999999995</v>
      </c>
      <c r="J11" s="150">
        <v>2.48</v>
      </c>
      <c r="K11" s="150">
        <v>0.37</v>
      </c>
      <c r="L11" s="150">
        <v>0.2</v>
      </c>
      <c r="M11" s="150">
        <v>0.88</v>
      </c>
      <c r="N11" s="150">
        <v>1.04</v>
      </c>
    </row>
    <row r="12" spans="1:14" s="151" customFormat="1" ht="18.600000000000001" customHeight="1">
      <c r="A12" s="152" t="s">
        <v>117</v>
      </c>
      <c r="B12" s="153">
        <v>97.25</v>
      </c>
      <c r="C12" s="154">
        <v>33.64</v>
      </c>
      <c r="D12" s="154">
        <v>3.34</v>
      </c>
      <c r="E12" s="154">
        <v>0.72</v>
      </c>
      <c r="F12" s="154">
        <v>45.23</v>
      </c>
      <c r="G12" s="154">
        <v>13.3</v>
      </c>
      <c r="H12" s="154">
        <v>0.41</v>
      </c>
      <c r="I12" s="154">
        <v>0.61</v>
      </c>
      <c r="J12" s="154">
        <v>2.75</v>
      </c>
      <c r="K12" s="154">
        <v>0.36</v>
      </c>
      <c r="L12" s="154">
        <v>0.08</v>
      </c>
      <c r="M12" s="154">
        <v>0.74</v>
      </c>
      <c r="N12" s="154">
        <v>1.58</v>
      </c>
    </row>
    <row r="13" spans="1:14" s="151" customFormat="1" ht="18.600000000000001" customHeight="1">
      <c r="A13" s="152" t="s">
        <v>118</v>
      </c>
      <c r="B13" s="153">
        <v>96.83</v>
      </c>
      <c r="C13" s="154">
        <v>41.02</v>
      </c>
      <c r="D13" s="154">
        <v>3.89</v>
      </c>
      <c r="E13" s="154">
        <v>1.06</v>
      </c>
      <c r="F13" s="154">
        <v>36.89</v>
      </c>
      <c r="G13" s="154">
        <v>12.67</v>
      </c>
      <c r="H13" s="154">
        <v>0.83</v>
      </c>
      <c r="I13" s="154">
        <v>0.47</v>
      </c>
      <c r="J13" s="154">
        <v>3.17</v>
      </c>
      <c r="K13" s="154">
        <v>0.52</v>
      </c>
      <c r="L13" s="154">
        <v>0.08</v>
      </c>
      <c r="M13" s="154">
        <v>1.32</v>
      </c>
      <c r="N13" s="154">
        <v>1.26</v>
      </c>
    </row>
    <row r="14" spans="1:14" s="151" customFormat="1" ht="18.600000000000001" customHeight="1">
      <c r="A14" s="152" t="s">
        <v>119</v>
      </c>
      <c r="B14" s="153">
        <v>97.02</v>
      </c>
      <c r="C14" s="154">
        <v>35.92</v>
      </c>
      <c r="D14" s="154">
        <v>4.33</v>
      </c>
      <c r="E14" s="154">
        <v>1.1000000000000001</v>
      </c>
      <c r="F14" s="154">
        <v>36.450000000000003</v>
      </c>
      <c r="G14" s="154">
        <v>17.809999999999999</v>
      </c>
      <c r="H14" s="154">
        <v>0.73</v>
      </c>
      <c r="I14" s="154">
        <v>0.67</v>
      </c>
      <c r="J14" s="154">
        <v>2.99</v>
      </c>
      <c r="K14" s="154">
        <v>0.9</v>
      </c>
      <c r="L14" s="154">
        <v>0.32</v>
      </c>
      <c r="M14" s="154">
        <v>0.71</v>
      </c>
      <c r="N14" s="154">
        <v>1.06</v>
      </c>
    </row>
    <row r="15" spans="1:14" s="151" customFormat="1" ht="18.600000000000001" customHeight="1">
      <c r="A15" s="152" t="s">
        <v>120</v>
      </c>
      <c r="B15" s="153">
        <v>98.01</v>
      </c>
      <c r="C15" s="154">
        <v>32.130000000000003</v>
      </c>
      <c r="D15" s="154">
        <v>4.13</v>
      </c>
      <c r="E15" s="154">
        <v>1.39</v>
      </c>
      <c r="F15" s="154">
        <v>42.63</v>
      </c>
      <c r="G15" s="154">
        <v>16.5</v>
      </c>
      <c r="H15" s="154">
        <v>0.72</v>
      </c>
      <c r="I15" s="154">
        <v>0.5</v>
      </c>
      <c r="J15" s="154">
        <v>1.99</v>
      </c>
      <c r="K15" s="154">
        <v>0.15</v>
      </c>
      <c r="L15" s="154">
        <v>0.23</v>
      </c>
      <c r="M15" s="154">
        <v>0.38</v>
      </c>
      <c r="N15" s="154">
        <v>1.24</v>
      </c>
    </row>
    <row r="16" spans="1:14" s="151" customFormat="1" ht="18.600000000000001" customHeight="1">
      <c r="A16" s="152" t="s">
        <v>121</v>
      </c>
      <c r="B16" s="153">
        <v>97.83</v>
      </c>
      <c r="C16" s="154">
        <v>33.56</v>
      </c>
      <c r="D16" s="154">
        <v>4.8</v>
      </c>
      <c r="E16" s="154">
        <v>9.1300000000000008</v>
      </c>
      <c r="F16" s="154">
        <v>27.83</v>
      </c>
      <c r="G16" s="154">
        <v>20.36</v>
      </c>
      <c r="H16" s="154">
        <v>1.49</v>
      </c>
      <c r="I16" s="154">
        <v>0.65</v>
      </c>
      <c r="J16" s="154">
        <v>2.1800000000000002</v>
      </c>
      <c r="K16" s="154">
        <v>0.53</v>
      </c>
      <c r="L16" s="154">
        <v>0.09</v>
      </c>
      <c r="M16" s="154">
        <v>0.62</v>
      </c>
      <c r="N16" s="154">
        <v>0.95</v>
      </c>
    </row>
    <row r="17" spans="1:14" s="151" customFormat="1" ht="18.600000000000001" customHeight="1">
      <c r="A17" s="152" t="s">
        <v>122</v>
      </c>
      <c r="B17" s="153">
        <v>97.49</v>
      </c>
      <c r="C17" s="154">
        <v>34.79</v>
      </c>
      <c r="D17" s="154">
        <v>6.17</v>
      </c>
      <c r="E17" s="154">
        <v>7.4</v>
      </c>
      <c r="F17" s="154">
        <v>26.15</v>
      </c>
      <c r="G17" s="154">
        <v>21.16</v>
      </c>
      <c r="H17" s="154">
        <v>1.02</v>
      </c>
      <c r="I17" s="154">
        <v>0.81</v>
      </c>
      <c r="J17" s="154">
        <v>2.5099999999999998</v>
      </c>
      <c r="K17" s="154">
        <v>0.54</v>
      </c>
      <c r="L17" s="154">
        <v>0.13</v>
      </c>
      <c r="M17" s="154">
        <v>0.67</v>
      </c>
      <c r="N17" s="154">
        <v>1.17</v>
      </c>
    </row>
    <row r="18" spans="1:14" s="151" customFormat="1" ht="18.600000000000001" customHeight="1">
      <c r="A18" s="152" t="s">
        <v>123</v>
      </c>
      <c r="B18" s="153">
        <v>96.81</v>
      </c>
      <c r="C18" s="154">
        <v>34.85</v>
      </c>
      <c r="D18" s="154">
        <v>4.8600000000000003</v>
      </c>
      <c r="E18" s="154">
        <v>0.83</v>
      </c>
      <c r="F18" s="154">
        <v>41.32</v>
      </c>
      <c r="G18" s="154">
        <v>14.37</v>
      </c>
      <c r="H18" s="154">
        <v>0.43</v>
      </c>
      <c r="I18" s="154">
        <v>0.14000000000000001</v>
      </c>
      <c r="J18" s="154">
        <v>3.19</v>
      </c>
      <c r="K18" s="154">
        <v>0.27</v>
      </c>
      <c r="L18" s="154">
        <v>0.4</v>
      </c>
      <c r="M18" s="154">
        <v>0.64</v>
      </c>
      <c r="N18" s="154">
        <v>1.89</v>
      </c>
    </row>
    <row r="19" spans="1:14" s="151" customFormat="1" ht="18.600000000000001" customHeight="1">
      <c r="A19" s="152" t="s">
        <v>124</v>
      </c>
      <c r="B19" s="153">
        <v>99.19</v>
      </c>
      <c r="C19" s="154">
        <v>36.799999999999997</v>
      </c>
      <c r="D19" s="154">
        <v>7.35</v>
      </c>
      <c r="E19" s="154">
        <v>0.79</v>
      </c>
      <c r="F19" s="154">
        <v>35.56</v>
      </c>
      <c r="G19" s="154">
        <v>16.86</v>
      </c>
      <c r="H19" s="154">
        <v>1.34</v>
      </c>
      <c r="I19" s="154">
        <v>0.49</v>
      </c>
      <c r="J19" s="154">
        <v>0.81</v>
      </c>
      <c r="K19" s="154">
        <v>0.02</v>
      </c>
      <c r="L19" s="154">
        <v>0.19</v>
      </c>
      <c r="M19" s="154">
        <v>0.47</v>
      </c>
      <c r="N19" s="154">
        <v>0.13</v>
      </c>
    </row>
    <row r="20" spans="1:14" s="151" customFormat="1" ht="18.600000000000001" customHeight="1">
      <c r="A20" s="152" t="s">
        <v>125</v>
      </c>
      <c r="B20" s="153">
        <v>98.22</v>
      </c>
      <c r="C20" s="154">
        <v>41.48</v>
      </c>
      <c r="D20" s="154">
        <v>4.01</v>
      </c>
      <c r="E20" s="154">
        <v>1.57</v>
      </c>
      <c r="F20" s="154">
        <v>35.08</v>
      </c>
      <c r="G20" s="154">
        <v>15</v>
      </c>
      <c r="H20" s="154">
        <v>0.52</v>
      </c>
      <c r="I20" s="154">
        <v>0.56000000000000005</v>
      </c>
      <c r="J20" s="154">
        <v>1.79</v>
      </c>
      <c r="K20" s="154">
        <v>7.0000000000000007E-2</v>
      </c>
      <c r="L20" s="154">
        <v>0.81</v>
      </c>
      <c r="M20" s="154">
        <v>0.39</v>
      </c>
      <c r="N20" s="154">
        <v>0.52</v>
      </c>
    </row>
    <row r="21" spans="1:14" s="151" customFormat="1" ht="18.600000000000001" customHeight="1">
      <c r="A21" s="152" t="s">
        <v>126</v>
      </c>
      <c r="B21" s="153">
        <v>98.67</v>
      </c>
      <c r="C21" s="154">
        <v>35.14</v>
      </c>
      <c r="D21" s="154">
        <v>3.28</v>
      </c>
      <c r="E21" s="154">
        <v>1.01</v>
      </c>
      <c r="F21" s="154">
        <v>41.31</v>
      </c>
      <c r="G21" s="154">
        <v>16.34</v>
      </c>
      <c r="H21" s="154">
        <v>0.83</v>
      </c>
      <c r="I21" s="154">
        <v>0.76</v>
      </c>
      <c r="J21" s="154">
        <v>1.34</v>
      </c>
      <c r="K21" s="154">
        <v>0.19</v>
      </c>
      <c r="L21" s="154">
        <v>0.33</v>
      </c>
      <c r="M21" s="154">
        <v>0.43</v>
      </c>
      <c r="N21" s="154">
        <v>0.38</v>
      </c>
    </row>
    <row r="22" spans="1:14" ht="18.600000000000001" customHeight="1">
      <c r="A22" s="152" t="s">
        <v>127</v>
      </c>
      <c r="B22" s="153">
        <v>98.16</v>
      </c>
      <c r="C22" s="154">
        <v>39.549999999999997</v>
      </c>
      <c r="D22" s="154">
        <v>2.4</v>
      </c>
      <c r="E22" s="154">
        <v>1.1499999999999999</v>
      </c>
      <c r="F22" s="154">
        <v>37.78</v>
      </c>
      <c r="G22" s="154">
        <v>16.399999999999999</v>
      </c>
      <c r="H22" s="154">
        <v>0.46</v>
      </c>
      <c r="I22" s="154">
        <v>0.42</v>
      </c>
      <c r="J22" s="154">
        <v>1.84</v>
      </c>
      <c r="K22" s="154">
        <v>0.28000000000000003</v>
      </c>
      <c r="L22" s="154">
        <v>0.04</v>
      </c>
      <c r="M22" s="154">
        <v>0.67</v>
      </c>
      <c r="N22" s="154">
        <v>0.85</v>
      </c>
    </row>
    <row r="23" spans="1:14" ht="18.600000000000001" customHeight="1">
      <c r="A23" s="152" t="s">
        <v>128</v>
      </c>
      <c r="B23" s="153">
        <v>97.59</v>
      </c>
      <c r="C23" s="154">
        <v>31.91</v>
      </c>
      <c r="D23" s="154">
        <v>7.91</v>
      </c>
      <c r="E23" s="154">
        <v>4.1500000000000004</v>
      </c>
      <c r="F23" s="154">
        <v>26.59</v>
      </c>
      <c r="G23" s="154">
        <v>25.19</v>
      </c>
      <c r="H23" s="154">
        <v>0.92</v>
      </c>
      <c r="I23" s="154">
        <v>0.94</v>
      </c>
      <c r="J23" s="154">
        <v>2.41</v>
      </c>
      <c r="K23" s="154">
        <v>0.49</v>
      </c>
      <c r="L23" s="154">
        <v>7.0000000000000007E-2</v>
      </c>
      <c r="M23" s="154">
        <v>1.55</v>
      </c>
      <c r="N23" s="154">
        <v>0.3</v>
      </c>
    </row>
    <row r="24" spans="1:14" ht="18.600000000000001" customHeight="1">
      <c r="A24" s="152" t="s">
        <v>129</v>
      </c>
      <c r="B24" s="153">
        <v>96.29</v>
      </c>
      <c r="C24" s="154">
        <v>34.5</v>
      </c>
      <c r="D24" s="154">
        <v>5.62</v>
      </c>
      <c r="E24" s="154">
        <v>8.4</v>
      </c>
      <c r="F24" s="154">
        <v>28.05</v>
      </c>
      <c r="G24" s="154">
        <v>18.899999999999999</v>
      </c>
      <c r="H24" s="154">
        <v>0.28000000000000003</v>
      </c>
      <c r="I24" s="154">
        <v>0.56000000000000005</v>
      </c>
      <c r="J24" s="154">
        <v>3.71</v>
      </c>
      <c r="K24" s="154">
        <v>0.81</v>
      </c>
      <c r="L24" s="154">
        <v>0.22</v>
      </c>
      <c r="M24" s="154">
        <v>0.98</v>
      </c>
      <c r="N24" s="154">
        <v>1.71</v>
      </c>
    </row>
    <row r="25" spans="1:14" ht="18.600000000000001" customHeight="1">
      <c r="A25" s="152" t="s">
        <v>130</v>
      </c>
      <c r="B25" s="153">
        <v>94.72</v>
      </c>
      <c r="C25" s="154">
        <v>37.049999999999997</v>
      </c>
      <c r="D25" s="154">
        <v>4.46</v>
      </c>
      <c r="E25" s="154">
        <v>6.36</v>
      </c>
      <c r="F25" s="154">
        <v>24.65</v>
      </c>
      <c r="G25" s="154">
        <v>21.07</v>
      </c>
      <c r="H25" s="154">
        <v>0.56999999999999995</v>
      </c>
      <c r="I25" s="154">
        <v>0.56000000000000005</v>
      </c>
      <c r="J25" s="154">
        <v>5.28</v>
      </c>
      <c r="K25" s="154">
        <v>0.31</v>
      </c>
      <c r="L25" s="154">
        <v>7.0000000000000007E-2</v>
      </c>
      <c r="M25" s="154">
        <v>2.4500000000000002</v>
      </c>
      <c r="N25" s="154">
        <v>2.4500000000000002</v>
      </c>
    </row>
    <row r="26" spans="1:14" ht="18.600000000000001" customHeight="1">
      <c r="A26" s="152" t="s">
        <v>131</v>
      </c>
      <c r="B26" s="153">
        <v>97.83</v>
      </c>
      <c r="C26" s="154">
        <v>37.25</v>
      </c>
      <c r="D26" s="154">
        <v>4.93</v>
      </c>
      <c r="E26" s="154">
        <v>6.63</v>
      </c>
      <c r="F26" s="154">
        <v>22.5</v>
      </c>
      <c r="G26" s="154">
        <v>23.71</v>
      </c>
      <c r="H26" s="154">
        <v>2.08</v>
      </c>
      <c r="I26" s="154">
        <v>0.74</v>
      </c>
      <c r="J26" s="154">
        <v>2.17</v>
      </c>
      <c r="K26" s="154">
        <v>0.2</v>
      </c>
      <c r="L26" s="154">
        <v>0.03</v>
      </c>
      <c r="M26" s="154">
        <v>1.54</v>
      </c>
      <c r="N26" s="154">
        <v>0.4</v>
      </c>
    </row>
    <row r="27" spans="1:14" ht="18.600000000000001" customHeight="1">
      <c r="A27" s="152" t="s">
        <v>132</v>
      </c>
      <c r="B27" s="153">
        <v>98.8</v>
      </c>
      <c r="C27" s="154">
        <v>27.67</v>
      </c>
      <c r="D27" s="154">
        <v>7.15</v>
      </c>
      <c r="E27" s="154">
        <v>2.5499999999999998</v>
      </c>
      <c r="F27" s="154">
        <v>44.35</v>
      </c>
      <c r="G27" s="154">
        <v>16.07</v>
      </c>
      <c r="H27" s="154">
        <v>0.74</v>
      </c>
      <c r="I27" s="154">
        <v>0.28000000000000003</v>
      </c>
      <c r="J27" s="154">
        <v>1.2</v>
      </c>
      <c r="K27" s="154">
        <v>0.13</v>
      </c>
      <c r="L27" s="154">
        <v>0.08</v>
      </c>
      <c r="M27" s="154">
        <v>0.73</v>
      </c>
      <c r="N27" s="154">
        <v>0.26</v>
      </c>
    </row>
    <row r="28" spans="1:14" ht="18.600000000000001" customHeight="1">
      <c r="A28" s="152" t="s">
        <v>133</v>
      </c>
      <c r="B28" s="153">
        <v>95.48</v>
      </c>
      <c r="C28" s="154">
        <v>35.729999999999997</v>
      </c>
      <c r="D28" s="154">
        <v>3.08</v>
      </c>
      <c r="E28" s="154">
        <v>0.85</v>
      </c>
      <c r="F28" s="154">
        <v>37.79</v>
      </c>
      <c r="G28" s="154">
        <v>16.84</v>
      </c>
      <c r="H28" s="154">
        <v>0.92</v>
      </c>
      <c r="I28" s="154">
        <v>0.28999999999999998</v>
      </c>
      <c r="J28" s="154">
        <v>4.5199999999999996</v>
      </c>
      <c r="K28" s="155">
        <v>0</v>
      </c>
      <c r="L28" s="154">
        <v>0.39</v>
      </c>
      <c r="M28" s="154">
        <v>2.2400000000000002</v>
      </c>
      <c r="N28" s="154">
        <v>1.9</v>
      </c>
    </row>
    <row r="29" spans="1:14" ht="18.600000000000001" customHeight="1">
      <c r="A29" s="152" t="s">
        <v>134</v>
      </c>
      <c r="B29" s="153">
        <v>96.79</v>
      </c>
      <c r="C29" s="154">
        <v>37.53</v>
      </c>
      <c r="D29" s="154">
        <v>4.22</v>
      </c>
      <c r="E29" s="154">
        <v>1.1299999999999999</v>
      </c>
      <c r="F29" s="154">
        <v>39.4</v>
      </c>
      <c r="G29" s="154">
        <v>14.04</v>
      </c>
      <c r="H29" s="154">
        <v>0.14000000000000001</v>
      </c>
      <c r="I29" s="154">
        <v>0.33</v>
      </c>
      <c r="J29" s="154">
        <v>3.21</v>
      </c>
      <c r="K29" s="154">
        <v>0.52</v>
      </c>
      <c r="L29" s="154">
        <v>0.22</v>
      </c>
      <c r="M29" s="154">
        <v>1.78</v>
      </c>
      <c r="N29" s="154">
        <v>0.69</v>
      </c>
    </row>
    <row r="30" spans="1:14" ht="18.600000000000001" customHeight="1">
      <c r="A30" s="152" t="s">
        <v>135</v>
      </c>
      <c r="B30" s="153">
        <v>99.15</v>
      </c>
      <c r="C30" s="154">
        <v>38.299999999999997</v>
      </c>
      <c r="D30" s="154">
        <v>2.63</v>
      </c>
      <c r="E30" s="154">
        <v>1.3</v>
      </c>
      <c r="F30" s="154">
        <v>38.619999999999997</v>
      </c>
      <c r="G30" s="154">
        <v>17.59</v>
      </c>
      <c r="H30" s="154">
        <v>0.46</v>
      </c>
      <c r="I30" s="154">
        <v>0.26</v>
      </c>
      <c r="J30" s="154">
        <v>0.86</v>
      </c>
      <c r="K30" s="154">
        <v>0.1</v>
      </c>
      <c r="L30" s="154">
        <v>0.28000000000000003</v>
      </c>
      <c r="M30" s="154">
        <v>0.38</v>
      </c>
      <c r="N30" s="154">
        <v>0.09</v>
      </c>
    </row>
    <row r="31" spans="1:14" ht="18.600000000000001" customHeight="1">
      <c r="A31" s="152" t="s">
        <v>136</v>
      </c>
      <c r="B31" s="153">
        <v>96.28</v>
      </c>
      <c r="C31" s="154">
        <v>38.450000000000003</v>
      </c>
      <c r="D31" s="154">
        <v>5.78</v>
      </c>
      <c r="E31" s="154">
        <v>5.56</v>
      </c>
      <c r="F31" s="154">
        <v>26.99</v>
      </c>
      <c r="G31" s="154">
        <v>16.54</v>
      </c>
      <c r="H31" s="154">
        <v>2.2200000000000002</v>
      </c>
      <c r="I31" s="154">
        <v>0.76</v>
      </c>
      <c r="J31" s="154">
        <v>3.72</v>
      </c>
      <c r="K31" s="154">
        <v>0.19</v>
      </c>
      <c r="L31" s="154">
        <v>0.04</v>
      </c>
      <c r="M31" s="154">
        <v>0.83</v>
      </c>
      <c r="N31" s="154">
        <v>2.67</v>
      </c>
    </row>
    <row r="32" spans="1:14" ht="18.600000000000001" customHeight="1">
      <c r="A32" s="152" t="s">
        <v>137</v>
      </c>
      <c r="B32" s="153">
        <v>98.99</v>
      </c>
      <c r="C32" s="154">
        <v>36.659999999999997</v>
      </c>
      <c r="D32" s="154">
        <v>14.82</v>
      </c>
      <c r="E32" s="154">
        <v>1.18</v>
      </c>
      <c r="F32" s="154">
        <v>17.5</v>
      </c>
      <c r="G32" s="154">
        <v>25.69</v>
      </c>
      <c r="H32" s="154">
        <v>2.98</v>
      </c>
      <c r="I32" s="154">
        <v>0.17</v>
      </c>
      <c r="J32" s="154">
        <v>1.02</v>
      </c>
      <c r="K32" s="154">
        <v>0.3</v>
      </c>
      <c r="L32" s="154">
        <v>0.33</v>
      </c>
      <c r="M32" s="155">
        <v>0</v>
      </c>
      <c r="N32" s="154">
        <v>0.39</v>
      </c>
    </row>
    <row r="33" spans="1:14" ht="18.600000000000001" customHeight="1" thickBot="1">
      <c r="A33" s="156" t="s">
        <v>138</v>
      </c>
      <c r="B33" s="157">
        <v>98.68</v>
      </c>
      <c r="C33" s="158">
        <v>39.9</v>
      </c>
      <c r="D33" s="158">
        <v>10.91</v>
      </c>
      <c r="E33" s="158">
        <v>0.74</v>
      </c>
      <c r="F33" s="158">
        <v>31.24</v>
      </c>
      <c r="G33" s="158">
        <v>15.32</v>
      </c>
      <c r="H33" s="158">
        <v>0.06</v>
      </c>
      <c r="I33" s="158">
        <v>0.52</v>
      </c>
      <c r="J33" s="158">
        <v>1.33</v>
      </c>
      <c r="K33" s="158">
        <v>0.24</v>
      </c>
      <c r="L33" s="158">
        <v>0.09</v>
      </c>
      <c r="M33" s="158">
        <v>0.8</v>
      </c>
      <c r="N33" s="158">
        <v>0.2</v>
      </c>
    </row>
    <row r="34" spans="1:14" s="160" customFormat="1" ht="63.95" customHeight="1">
      <c r="A34" s="159" t="str">
        <f>IF(H1&gt;0,H1,"")</f>
        <v/>
      </c>
      <c r="B34" s="159"/>
      <c r="C34" s="159"/>
      <c r="D34" s="159"/>
      <c r="E34" s="159"/>
      <c r="F34" s="159"/>
      <c r="G34" s="159"/>
      <c r="H34" s="159"/>
      <c r="I34" s="159"/>
      <c r="J34" s="159"/>
      <c r="K34" s="159"/>
      <c r="L34" s="159"/>
      <c r="M34" s="159"/>
      <c r="N34" s="159"/>
    </row>
    <row r="35" spans="1:14" ht="18" customHeight="1">
      <c r="A35" s="161"/>
      <c r="B35" s="161"/>
      <c r="C35" s="161"/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1"/>
    </row>
    <row r="36" spans="1:14" ht="18" customHeight="1">
      <c r="A36" s="162"/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</row>
    <row r="37" spans="1:14" ht="18" customHeight="1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</row>
  </sheetData>
  <mergeCells count="12">
    <mergeCell ref="A34:N34"/>
    <mergeCell ref="A35:N35"/>
    <mergeCell ref="A36:N36"/>
    <mergeCell ref="A37:N37"/>
    <mergeCell ref="A3:C3"/>
    <mergeCell ref="A4:C4"/>
    <mergeCell ref="A5:N5"/>
    <mergeCell ref="A6:N6"/>
    <mergeCell ref="A7:A10"/>
    <mergeCell ref="B7:N7"/>
    <mergeCell ref="B8:I8"/>
    <mergeCell ref="J8:N8"/>
  </mergeCells>
  <phoneticPr fontId="8" type="noConversion"/>
  <pageMargins left="0.74803149606299213" right="0.74803149606299213" top="0.59055118110236227" bottom="0.59055118110236227" header="0.31496062992125984" footer="0.31496062992125984"/>
  <pageSetup paperSize="9" scale="70" orientation="landscape" horizont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A3" zoomScale="85" zoomScaleNormal="85" workbookViewId="0">
      <selection activeCell="P32" sqref="P32"/>
    </sheetView>
  </sheetViews>
  <sheetFormatPr defaultRowHeight="12"/>
  <cols>
    <col min="1" max="1" width="12.625" style="127" customWidth="1"/>
    <col min="2" max="3" width="12.125" style="127" customWidth="1"/>
    <col min="4" max="10" width="12.125" style="131" customWidth="1"/>
    <col min="11" max="14" width="12.25" style="131" customWidth="1"/>
    <col min="15" max="256" width="9" style="131"/>
    <col min="257" max="257" width="12.625" style="131" customWidth="1"/>
    <col min="258" max="266" width="12.125" style="131" customWidth="1"/>
    <col min="267" max="270" width="12.25" style="131" customWidth="1"/>
    <col min="271" max="512" width="9" style="131"/>
    <col min="513" max="513" width="12.625" style="131" customWidth="1"/>
    <col min="514" max="522" width="12.125" style="131" customWidth="1"/>
    <col min="523" max="526" width="12.25" style="131" customWidth="1"/>
    <col min="527" max="768" width="9" style="131"/>
    <col min="769" max="769" width="12.625" style="131" customWidth="1"/>
    <col min="770" max="778" width="12.125" style="131" customWidth="1"/>
    <col min="779" max="782" width="12.25" style="131" customWidth="1"/>
    <col min="783" max="1024" width="9" style="131"/>
    <col min="1025" max="1025" width="12.625" style="131" customWidth="1"/>
    <col min="1026" max="1034" width="12.125" style="131" customWidth="1"/>
    <col min="1035" max="1038" width="12.25" style="131" customWidth="1"/>
    <col min="1039" max="1280" width="9" style="131"/>
    <col min="1281" max="1281" width="12.625" style="131" customWidth="1"/>
    <col min="1282" max="1290" width="12.125" style="131" customWidth="1"/>
    <col min="1291" max="1294" width="12.25" style="131" customWidth="1"/>
    <col min="1295" max="1536" width="9" style="131"/>
    <col min="1537" max="1537" width="12.625" style="131" customWidth="1"/>
    <col min="1538" max="1546" width="12.125" style="131" customWidth="1"/>
    <col min="1547" max="1550" width="12.25" style="131" customWidth="1"/>
    <col min="1551" max="1792" width="9" style="131"/>
    <col min="1793" max="1793" width="12.625" style="131" customWidth="1"/>
    <col min="1794" max="1802" width="12.125" style="131" customWidth="1"/>
    <col min="1803" max="1806" width="12.25" style="131" customWidth="1"/>
    <col min="1807" max="2048" width="9" style="131"/>
    <col min="2049" max="2049" width="12.625" style="131" customWidth="1"/>
    <col min="2050" max="2058" width="12.125" style="131" customWidth="1"/>
    <col min="2059" max="2062" width="12.25" style="131" customWidth="1"/>
    <col min="2063" max="2304" width="9" style="131"/>
    <col min="2305" max="2305" width="12.625" style="131" customWidth="1"/>
    <col min="2306" max="2314" width="12.125" style="131" customWidth="1"/>
    <col min="2315" max="2318" width="12.25" style="131" customWidth="1"/>
    <col min="2319" max="2560" width="9" style="131"/>
    <col min="2561" max="2561" width="12.625" style="131" customWidth="1"/>
    <col min="2562" max="2570" width="12.125" style="131" customWidth="1"/>
    <col min="2571" max="2574" width="12.25" style="131" customWidth="1"/>
    <col min="2575" max="2816" width="9" style="131"/>
    <col min="2817" max="2817" width="12.625" style="131" customWidth="1"/>
    <col min="2818" max="2826" width="12.125" style="131" customWidth="1"/>
    <col min="2827" max="2830" width="12.25" style="131" customWidth="1"/>
    <col min="2831" max="3072" width="9" style="131"/>
    <col min="3073" max="3073" width="12.625" style="131" customWidth="1"/>
    <col min="3074" max="3082" width="12.125" style="131" customWidth="1"/>
    <col min="3083" max="3086" width="12.25" style="131" customWidth="1"/>
    <col min="3087" max="3328" width="9" style="131"/>
    <col min="3329" max="3329" width="12.625" style="131" customWidth="1"/>
    <col min="3330" max="3338" width="12.125" style="131" customWidth="1"/>
    <col min="3339" max="3342" width="12.25" style="131" customWidth="1"/>
    <col min="3343" max="3584" width="9" style="131"/>
    <col min="3585" max="3585" width="12.625" style="131" customWidth="1"/>
    <col min="3586" max="3594" width="12.125" style="131" customWidth="1"/>
    <col min="3595" max="3598" width="12.25" style="131" customWidth="1"/>
    <col min="3599" max="3840" width="9" style="131"/>
    <col min="3841" max="3841" width="12.625" style="131" customWidth="1"/>
    <col min="3842" max="3850" width="12.125" style="131" customWidth="1"/>
    <col min="3851" max="3854" width="12.25" style="131" customWidth="1"/>
    <col min="3855" max="4096" width="9" style="131"/>
    <col min="4097" max="4097" width="12.625" style="131" customWidth="1"/>
    <col min="4098" max="4106" width="12.125" style="131" customWidth="1"/>
    <col min="4107" max="4110" width="12.25" style="131" customWidth="1"/>
    <col min="4111" max="4352" width="9" style="131"/>
    <col min="4353" max="4353" width="12.625" style="131" customWidth="1"/>
    <col min="4354" max="4362" width="12.125" style="131" customWidth="1"/>
    <col min="4363" max="4366" width="12.25" style="131" customWidth="1"/>
    <col min="4367" max="4608" width="9" style="131"/>
    <col min="4609" max="4609" width="12.625" style="131" customWidth="1"/>
    <col min="4610" max="4618" width="12.125" style="131" customWidth="1"/>
    <col min="4619" max="4622" width="12.25" style="131" customWidth="1"/>
    <col min="4623" max="4864" width="9" style="131"/>
    <col min="4865" max="4865" width="12.625" style="131" customWidth="1"/>
    <col min="4866" max="4874" width="12.125" style="131" customWidth="1"/>
    <col min="4875" max="4878" width="12.25" style="131" customWidth="1"/>
    <col min="4879" max="5120" width="9" style="131"/>
    <col min="5121" max="5121" width="12.625" style="131" customWidth="1"/>
    <col min="5122" max="5130" width="12.125" style="131" customWidth="1"/>
    <col min="5131" max="5134" width="12.25" style="131" customWidth="1"/>
    <col min="5135" max="5376" width="9" style="131"/>
    <col min="5377" max="5377" width="12.625" style="131" customWidth="1"/>
    <col min="5378" max="5386" width="12.125" style="131" customWidth="1"/>
    <col min="5387" max="5390" width="12.25" style="131" customWidth="1"/>
    <col min="5391" max="5632" width="9" style="131"/>
    <col min="5633" max="5633" width="12.625" style="131" customWidth="1"/>
    <col min="5634" max="5642" width="12.125" style="131" customWidth="1"/>
    <col min="5643" max="5646" width="12.25" style="131" customWidth="1"/>
    <col min="5647" max="5888" width="9" style="131"/>
    <col min="5889" max="5889" width="12.625" style="131" customWidth="1"/>
    <col min="5890" max="5898" width="12.125" style="131" customWidth="1"/>
    <col min="5899" max="5902" width="12.25" style="131" customWidth="1"/>
    <col min="5903" max="6144" width="9" style="131"/>
    <col min="6145" max="6145" width="12.625" style="131" customWidth="1"/>
    <col min="6146" max="6154" width="12.125" style="131" customWidth="1"/>
    <col min="6155" max="6158" width="12.25" style="131" customWidth="1"/>
    <col min="6159" max="6400" width="9" style="131"/>
    <col min="6401" max="6401" width="12.625" style="131" customWidth="1"/>
    <col min="6402" max="6410" width="12.125" style="131" customWidth="1"/>
    <col min="6411" max="6414" width="12.25" style="131" customWidth="1"/>
    <col min="6415" max="6656" width="9" style="131"/>
    <col min="6657" max="6657" width="12.625" style="131" customWidth="1"/>
    <col min="6658" max="6666" width="12.125" style="131" customWidth="1"/>
    <col min="6667" max="6670" width="12.25" style="131" customWidth="1"/>
    <col min="6671" max="6912" width="9" style="131"/>
    <col min="6913" max="6913" width="12.625" style="131" customWidth="1"/>
    <col min="6914" max="6922" width="12.125" style="131" customWidth="1"/>
    <col min="6923" max="6926" width="12.25" style="131" customWidth="1"/>
    <col min="6927" max="7168" width="9" style="131"/>
    <col min="7169" max="7169" width="12.625" style="131" customWidth="1"/>
    <col min="7170" max="7178" width="12.125" style="131" customWidth="1"/>
    <col min="7179" max="7182" width="12.25" style="131" customWidth="1"/>
    <col min="7183" max="7424" width="9" style="131"/>
    <col min="7425" max="7425" width="12.625" style="131" customWidth="1"/>
    <col min="7426" max="7434" width="12.125" style="131" customWidth="1"/>
    <col min="7435" max="7438" width="12.25" style="131" customWidth="1"/>
    <col min="7439" max="7680" width="9" style="131"/>
    <col min="7681" max="7681" width="12.625" style="131" customWidth="1"/>
    <col min="7682" max="7690" width="12.125" style="131" customWidth="1"/>
    <col min="7691" max="7694" width="12.25" style="131" customWidth="1"/>
    <col min="7695" max="7936" width="9" style="131"/>
    <col min="7937" max="7937" width="12.625" style="131" customWidth="1"/>
    <col min="7938" max="7946" width="12.125" style="131" customWidth="1"/>
    <col min="7947" max="7950" width="12.25" style="131" customWidth="1"/>
    <col min="7951" max="8192" width="9" style="131"/>
    <col min="8193" max="8193" width="12.625" style="131" customWidth="1"/>
    <col min="8194" max="8202" width="12.125" style="131" customWidth="1"/>
    <col min="8203" max="8206" width="12.25" style="131" customWidth="1"/>
    <col min="8207" max="8448" width="9" style="131"/>
    <col min="8449" max="8449" width="12.625" style="131" customWidth="1"/>
    <col min="8450" max="8458" width="12.125" style="131" customWidth="1"/>
    <col min="8459" max="8462" width="12.25" style="131" customWidth="1"/>
    <col min="8463" max="8704" width="9" style="131"/>
    <col min="8705" max="8705" width="12.625" style="131" customWidth="1"/>
    <col min="8706" max="8714" width="12.125" style="131" customWidth="1"/>
    <col min="8715" max="8718" width="12.25" style="131" customWidth="1"/>
    <col min="8719" max="8960" width="9" style="131"/>
    <col min="8961" max="8961" width="12.625" style="131" customWidth="1"/>
    <col min="8962" max="8970" width="12.125" style="131" customWidth="1"/>
    <col min="8971" max="8974" width="12.25" style="131" customWidth="1"/>
    <col min="8975" max="9216" width="9" style="131"/>
    <col min="9217" max="9217" width="12.625" style="131" customWidth="1"/>
    <col min="9218" max="9226" width="12.125" style="131" customWidth="1"/>
    <col min="9227" max="9230" width="12.25" style="131" customWidth="1"/>
    <col min="9231" max="9472" width="9" style="131"/>
    <col min="9473" max="9473" width="12.625" style="131" customWidth="1"/>
    <col min="9474" max="9482" width="12.125" style="131" customWidth="1"/>
    <col min="9483" max="9486" width="12.25" style="131" customWidth="1"/>
    <col min="9487" max="9728" width="9" style="131"/>
    <col min="9729" max="9729" width="12.625" style="131" customWidth="1"/>
    <col min="9730" max="9738" width="12.125" style="131" customWidth="1"/>
    <col min="9739" max="9742" width="12.25" style="131" customWidth="1"/>
    <col min="9743" max="9984" width="9" style="131"/>
    <col min="9985" max="9985" width="12.625" style="131" customWidth="1"/>
    <col min="9986" max="9994" width="12.125" style="131" customWidth="1"/>
    <col min="9995" max="9998" width="12.25" style="131" customWidth="1"/>
    <col min="9999" max="10240" width="9" style="131"/>
    <col min="10241" max="10241" width="12.625" style="131" customWidth="1"/>
    <col min="10242" max="10250" width="12.125" style="131" customWidth="1"/>
    <col min="10251" max="10254" width="12.25" style="131" customWidth="1"/>
    <col min="10255" max="10496" width="9" style="131"/>
    <col min="10497" max="10497" width="12.625" style="131" customWidth="1"/>
    <col min="10498" max="10506" width="12.125" style="131" customWidth="1"/>
    <col min="10507" max="10510" width="12.25" style="131" customWidth="1"/>
    <col min="10511" max="10752" width="9" style="131"/>
    <col min="10753" max="10753" width="12.625" style="131" customWidth="1"/>
    <col min="10754" max="10762" width="12.125" style="131" customWidth="1"/>
    <col min="10763" max="10766" width="12.25" style="131" customWidth="1"/>
    <col min="10767" max="11008" width="9" style="131"/>
    <col min="11009" max="11009" width="12.625" style="131" customWidth="1"/>
    <col min="11010" max="11018" width="12.125" style="131" customWidth="1"/>
    <col min="11019" max="11022" width="12.25" style="131" customWidth="1"/>
    <col min="11023" max="11264" width="9" style="131"/>
    <col min="11265" max="11265" width="12.625" style="131" customWidth="1"/>
    <col min="11266" max="11274" width="12.125" style="131" customWidth="1"/>
    <col min="11275" max="11278" width="12.25" style="131" customWidth="1"/>
    <col min="11279" max="11520" width="9" style="131"/>
    <col min="11521" max="11521" width="12.625" style="131" customWidth="1"/>
    <col min="11522" max="11530" width="12.125" style="131" customWidth="1"/>
    <col min="11531" max="11534" width="12.25" style="131" customWidth="1"/>
    <col min="11535" max="11776" width="9" style="131"/>
    <col min="11777" max="11777" width="12.625" style="131" customWidth="1"/>
    <col min="11778" max="11786" width="12.125" style="131" customWidth="1"/>
    <col min="11787" max="11790" width="12.25" style="131" customWidth="1"/>
    <col min="11791" max="12032" width="9" style="131"/>
    <col min="12033" max="12033" width="12.625" style="131" customWidth="1"/>
    <col min="12034" max="12042" width="12.125" style="131" customWidth="1"/>
    <col min="12043" max="12046" width="12.25" style="131" customWidth="1"/>
    <col min="12047" max="12288" width="9" style="131"/>
    <col min="12289" max="12289" width="12.625" style="131" customWidth="1"/>
    <col min="12290" max="12298" width="12.125" style="131" customWidth="1"/>
    <col min="12299" max="12302" width="12.25" style="131" customWidth="1"/>
    <col min="12303" max="12544" width="9" style="131"/>
    <col min="12545" max="12545" width="12.625" style="131" customWidth="1"/>
    <col min="12546" max="12554" width="12.125" style="131" customWidth="1"/>
    <col min="12555" max="12558" width="12.25" style="131" customWidth="1"/>
    <col min="12559" max="12800" width="9" style="131"/>
    <col min="12801" max="12801" width="12.625" style="131" customWidth="1"/>
    <col min="12802" max="12810" width="12.125" style="131" customWidth="1"/>
    <col min="12811" max="12814" width="12.25" style="131" customWidth="1"/>
    <col min="12815" max="13056" width="9" style="131"/>
    <col min="13057" max="13057" width="12.625" style="131" customWidth="1"/>
    <col min="13058" max="13066" width="12.125" style="131" customWidth="1"/>
    <col min="13067" max="13070" width="12.25" style="131" customWidth="1"/>
    <col min="13071" max="13312" width="9" style="131"/>
    <col min="13313" max="13313" width="12.625" style="131" customWidth="1"/>
    <col min="13314" max="13322" width="12.125" style="131" customWidth="1"/>
    <col min="13323" max="13326" width="12.25" style="131" customWidth="1"/>
    <col min="13327" max="13568" width="9" style="131"/>
    <col min="13569" max="13569" width="12.625" style="131" customWidth="1"/>
    <col min="13570" max="13578" width="12.125" style="131" customWidth="1"/>
    <col min="13579" max="13582" width="12.25" style="131" customWidth="1"/>
    <col min="13583" max="13824" width="9" style="131"/>
    <col min="13825" max="13825" width="12.625" style="131" customWidth="1"/>
    <col min="13826" max="13834" width="12.125" style="131" customWidth="1"/>
    <col min="13835" max="13838" width="12.25" style="131" customWidth="1"/>
    <col min="13839" max="14080" width="9" style="131"/>
    <col min="14081" max="14081" width="12.625" style="131" customWidth="1"/>
    <col min="14082" max="14090" width="12.125" style="131" customWidth="1"/>
    <col min="14091" max="14094" width="12.25" style="131" customWidth="1"/>
    <col min="14095" max="14336" width="9" style="131"/>
    <col min="14337" max="14337" width="12.625" style="131" customWidth="1"/>
    <col min="14338" max="14346" width="12.125" style="131" customWidth="1"/>
    <col min="14347" max="14350" width="12.25" style="131" customWidth="1"/>
    <col min="14351" max="14592" width="9" style="131"/>
    <col min="14593" max="14593" width="12.625" style="131" customWidth="1"/>
    <col min="14594" max="14602" width="12.125" style="131" customWidth="1"/>
    <col min="14603" max="14606" width="12.25" style="131" customWidth="1"/>
    <col min="14607" max="14848" width="9" style="131"/>
    <col min="14849" max="14849" width="12.625" style="131" customWidth="1"/>
    <col min="14850" max="14858" width="12.125" style="131" customWidth="1"/>
    <col min="14859" max="14862" width="12.25" style="131" customWidth="1"/>
    <col min="14863" max="15104" width="9" style="131"/>
    <col min="15105" max="15105" width="12.625" style="131" customWidth="1"/>
    <col min="15106" max="15114" width="12.125" style="131" customWidth="1"/>
    <col min="15115" max="15118" width="12.25" style="131" customWidth="1"/>
    <col min="15119" max="15360" width="9" style="131"/>
    <col min="15361" max="15361" width="12.625" style="131" customWidth="1"/>
    <col min="15362" max="15370" width="12.125" style="131" customWidth="1"/>
    <col min="15371" max="15374" width="12.25" style="131" customWidth="1"/>
    <col min="15375" max="15616" width="9" style="131"/>
    <col min="15617" max="15617" width="12.625" style="131" customWidth="1"/>
    <col min="15618" max="15626" width="12.125" style="131" customWidth="1"/>
    <col min="15627" max="15630" width="12.25" style="131" customWidth="1"/>
    <col min="15631" max="15872" width="9" style="131"/>
    <col min="15873" max="15873" width="12.625" style="131" customWidth="1"/>
    <col min="15874" max="15882" width="12.125" style="131" customWidth="1"/>
    <col min="15883" max="15886" width="12.25" style="131" customWidth="1"/>
    <col min="15887" max="16128" width="9" style="131"/>
    <col min="16129" max="16129" width="12.625" style="131" customWidth="1"/>
    <col min="16130" max="16138" width="12.125" style="131" customWidth="1"/>
    <col min="16139" max="16142" width="12.25" style="131" customWidth="1"/>
    <col min="16143" max="16384" width="9" style="131"/>
  </cols>
  <sheetData>
    <row r="1" spans="1:14" s="119" customFormat="1" ht="31.5" hidden="1" customHeight="1">
      <c r="A1" s="118" t="s">
        <v>92</v>
      </c>
      <c r="B1" s="118" t="s">
        <v>93</v>
      </c>
      <c r="C1" s="118" t="s">
        <v>94</v>
      </c>
      <c r="D1" s="119" t="s">
        <v>95</v>
      </c>
      <c r="E1" s="120" t="s">
        <v>96</v>
      </c>
      <c r="F1" s="121" t="s">
        <v>139</v>
      </c>
      <c r="G1" s="119" t="s">
        <v>98</v>
      </c>
      <c r="H1" s="119" t="s">
        <v>140</v>
      </c>
      <c r="I1" s="119" t="s">
        <v>141</v>
      </c>
      <c r="J1" s="122" t="s">
        <v>142</v>
      </c>
      <c r="K1" s="122"/>
      <c r="L1" s="122"/>
      <c r="M1" s="122"/>
      <c r="N1" s="122"/>
    </row>
    <row r="2" spans="1:14" s="119" customFormat="1" ht="28.5" hidden="1" customHeight="1">
      <c r="A2" s="123"/>
      <c r="B2" s="123"/>
      <c r="C2" s="118"/>
      <c r="H2" s="119" t="str">
        <f>H1&amp;"編製"</f>
        <v>中華民國108年 3月15日編製</v>
      </c>
      <c r="J2" s="122"/>
      <c r="K2" s="122"/>
      <c r="L2" s="122"/>
      <c r="M2" s="122"/>
      <c r="N2" s="122"/>
    </row>
    <row r="3" spans="1:14" s="127" customFormat="1" ht="18" customHeight="1">
      <c r="A3" s="124"/>
      <c r="B3" s="124"/>
      <c r="C3" s="124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</row>
    <row r="4" spans="1:14" s="127" customFormat="1" ht="18" customHeight="1">
      <c r="A4" s="124"/>
      <c r="B4" s="124"/>
      <c r="C4" s="124"/>
      <c r="D4" s="128"/>
      <c r="E4" s="125"/>
      <c r="F4" s="125"/>
      <c r="G4" s="125"/>
      <c r="H4" s="125"/>
      <c r="I4" s="125"/>
      <c r="J4" s="125"/>
      <c r="K4" s="125"/>
      <c r="L4" s="125"/>
      <c r="M4" s="125"/>
      <c r="N4" s="125"/>
    </row>
    <row r="5" spans="1:14" ht="36" customHeight="1">
      <c r="A5" s="130" t="str">
        <f>F1</f>
        <v>垃圾性質分析(續)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</row>
    <row r="6" spans="1:14" ht="24" customHeight="1" thickBot="1">
      <c r="A6" s="132" t="str">
        <f>G1</f>
        <v>中華民國107年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</row>
    <row r="7" spans="1:14" s="147" customFormat="1" ht="21" customHeight="1">
      <c r="A7" s="133" t="s">
        <v>99</v>
      </c>
      <c r="B7" s="134" t="s">
        <v>143</v>
      </c>
      <c r="C7" s="135"/>
      <c r="D7" s="135"/>
      <c r="E7" s="135"/>
      <c r="F7" s="135"/>
      <c r="G7" s="135"/>
      <c r="H7" s="135"/>
      <c r="I7" s="135"/>
      <c r="J7" s="136"/>
      <c r="K7" s="164" t="s">
        <v>144</v>
      </c>
      <c r="L7" s="165"/>
      <c r="M7" s="165"/>
      <c r="N7" s="166" t="s">
        <v>145</v>
      </c>
    </row>
    <row r="8" spans="1:14" s="147" customFormat="1" ht="21" customHeight="1">
      <c r="A8" s="137"/>
      <c r="B8" s="167" t="s">
        <v>146</v>
      </c>
      <c r="C8" s="168" t="s">
        <v>147</v>
      </c>
      <c r="D8" s="141" t="s">
        <v>148</v>
      </c>
      <c r="E8" s="139"/>
      <c r="F8" s="139"/>
      <c r="G8" s="139"/>
      <c r="H8" s="139"/>
      <c r="I8" s="139"/>
      <c r="J8" s="140"/>
      <c r="K8" s="168" t="s">
        <v>149</v>
      </c>
      <c r="L8" s="168" t="s">
        <v>150</v>
      </c>
      <c r="M8" s="169" t="s">
        <v>151</v>
      </c>
      <c r="N8" s="170"/>
    </row>
    <row r="9" spans="1:14" s="147" customFormat="1" ht="45" customHeight="1">
      <c r="A9" s="137"/>
      <c r="B9" s="171"/>
      <c r="C9" s="172"/>
      <c r="D9" s="173" t="s">
        <v>152</v>
      </c>
      <c r="E9" s="173" t="s">
        <v>153</v>
      </c>
      <c r="F9" s="173" t="s">
        <v>154</v>
      </c>
      <c r="G9" s="173" t="s">
        <v>155</v>
      </c>
      <c r="H9" s="173" t="s">
        <v>156</v>
      </c>
      <c r="I9" s="174" t="s">
        <v>157</v>
      </c>
      <c r="J9" s="173" t="s">
        <v>158</v>
      </c>
      <c r="K9" s="172"/>
      <c r="L9" s="172"/>
      <c r="M9" s="175"/>
      <c r="N9" s="170"/>
    </row>
    <row r="10" spans="1:14" s="147" customFormat="1" ht="21" customHeight="1" thickBot="1">
      <c r="A10" s="144"/>
      <c r="B10" s="146" t="s">
        <v>115</v>
      </c>
      <c r="C10" s="146" t="s">
        <v>115</v>
      </c>
      <c r="D10" s="146" t="s">
        <v>115</v>
      </c>
      <c r="E10" s="146" t="s">
        <v>115</v>
      </c>
      <c r="F10" s="146" t="s">
        <v>115</v>
      </c>
      <c r="G10" s="146" t="s">
        <v>115</v>
      </c>
      <c r="H10" s="146" t="s">
        <v>115</v>
      </c>
      <c r="I10" s="146" t="s">
        <v>115</v>
      </c>
      <c r="J10" s="146" t="s">
        <v>115</v>
      </c>
      <c r="K10" s="176" t="s">
        <v>159</v>
      </c>
      <c r="L10" s="176" t="s">
        <v>159</v>
      </c>
      <c r="M10" s="177" t="s">
        <v>159</v>
      </c>
      <c r="N10" s="178"/>
    </row>
    <row r="11" spans="1:14" s="151" customFormat="1" ht="18.600000000000001" customHeight="1">
      <c r="A11" s="148" t="s">
        <v>116</v>
      </c>
      <c r="B11" s="149">
        <v>50.77</v>
      </c>
      <c r="C11" s="150">
        <v>6.12</v>
      </c>
      <c r="D11" s="150">
        <v>43.1</v>
      </c>
      <c r="E11" s="150">
        <v>24.09</v>
      </c>
      <c r="F11" s="150">
        <v>3.78</v>
      </c>
      <c r="G11" s="150">
        <v>14.64</v>
      </c>
      <c r="H11" s="150">
        <v>0.41</v>
      </c>
      <c r="I11" s="150">
        <v>0.08</v>
      </c>
      <c r="J11" s="150">
        <v>0.11</v>
      </c>
      <c r="K11" s="179">
        <v>5177.87</v>
      </c>
      <c r="L11" s="179">
        <v>2544.94</v>
      </c>
      <c r="M11" s="179">
        <v>2035.94</v>
      </c>
      <c r="N11" s="179">
        <v>44.56</v>
      </c>
    </row>
    <row r="12" spans="1:14" ht="18.600000000000001" customHeight="1">
      <c r="A12" s="152" t="s">
        <v>117</v>
      </c>
      <c r="B12" s="153">
        <v>55.87</v>
      </c>
      <c r="C12" s="154">
        <v>5.55</v>
      </c>
      <c r="D12" s="154">
        <v>38.58</v>
      </c>
      <c r="E12" s="154">
        <v>21.23</v>
      </c>
      <c r="F12" s="154">
        <v>3.23</v>
      </c>
      <c r="G12" s="154">
        <v>13.42</v>
      </c>
      <c r="H12" s="154">
        <v>0.41</v>
      </c>
      <c r="I12" s="154">
        <v>0.22</v>
      </c>
      <c r="J12" s="154">
        <v>7.0000000000000007E-2</v>
      </c>
      <c r="K12" s="180">
        <v>5247</v>
      </c>
      <c r="L12" s="180">
        <v>2313.25</v>
      </c>
      <c r="M12" s="180">
        <v>1803.69</v>
      </c>
      <c r="N12" s="180">
        <v>40.54</v>
      </c>
    </row>
    <row r="13" spans="1:14" ht="18.600000000000001" customHeight="1">
      <c r="A13" s="152" t="s">
        <v>118</v>
      </c>
      <c r="B13" s="153">
        <v>49.61</v>
      </c>
      <c r="C13" s="154">
        <v>5.67</v>
      </c>
      <c r="D13" s="154">
        <v>44.73</v>
      </c>
      <c r="E13" s="154">
        <v>23.89</v>
      </c>
      <c r="F13" s="154">
        <v>4.01</v>
      </c>
      <c r="G13" s="154">
        <v>16.2</v>
      </c>
      <c r="H13" s="154">
        <v>0.44</v>
      </c>
      <c r="I13" s="154">
        <v>0.09</v>
      </c>
      <c r="J13" s="154">
        <v>0.11</v>
      </c>
      <c r="K13" s="180">
        <v>5008</v>
      </c>
      <c r="L13" s="180">
        <v>2500.4899999999998</v>
      </c>
      <c r="M13" s="180">
        <v>1986.59</v>
      </c>
      <c r="N13" s="180">
        <v>49.01</v>
      </c>
    </row>
    <row r="14" spans="1:14" ht="18.600000000000001" customHeight="1">
      <c r="A14" s="152" t="s">
        <v>119</v>
      </c>
      <c r="B14" s="153">
        <v>51.36</v>
      </c>
      <c r="C14" s="154">
        <v>6.62</v>
      </c>
      <c r="D14" s="154">
        <v>42.02</v>
      </c>
      <c r="E14" s="154">
        <v>23.75</v>
      </c>
      <c r="F14" s="154">
        <v>3.53</v>
      </c>
      <c r="G14" s="154">
        <v>14.14</v>
      </c>
      <c r="H14" s="154">
        <v>0.44</v>
      </c>
      <c r="I14" s="154">
        <v>0.09</v>
      </c>
      <c r="J14" s="154">
        <v>7.0000000000000007E-2</v>
      </c>
      <c r="K14" s="180">
        <v>5358.4</v>
      </c>
      <c r="L14" s="180">
        <v>2610.64</v>
      </c>
      <c r="M14" s="180">
        <v>2111.85</v>
      </c>
      <c r="N14" s="180">
        <v>52.39</v>
      </c>
    </row>
    <row r="15" spans="1:14" ht="18.600000000000001" customHeight="1">
      <c r="A15" s="152" t="s">
        <v>120</v>
      </c>
      <c r="B15" s="153">
        <v>55.57</v>
      </c>
      <c r="C15" s="154">
        <v>5.12</v>
      </c>
      <c r="D15" s="154">
        <v>39.31</v>
      </c>
      <c r="E15" s="154">
        <v>22.15</v>
      </c>
      <c r="F15" s="154">
        <v>3.32</v>
      </c>
      <c r="G15" s="154">
        <v>13.35</v>
      </c>
      <c r="H15" s="154">
        <v>0.33</v>
      </c>
      <c r="I15" s="154">
        <v>0.08</v>
      </c>
      <c r="J15" s="154">
        <v>0.09</v>
      </c>
      <c r="K15" s="180">
        <v>5419.1</v>
      </c>
      <c r="L15" s="180">
        <v>2405.14</v>
      </c>
      <c r="M15" s="180">
        <v>1892.42</v>
      </c>
      <c r="N15" s="180">
        <v>45.08</v>
      </c>
    </row>
    <row r="16" spans="1:14" ht="18.600000000000001" customHeight="1">
      <c r="A16" s="152" t="s">
        <v>121</v>
      </c>
      <c r="B16" s="153">
        <v>46.98</v>
      </c>
      <c r="C16" s="154">
        <v>6.64</v>
      </c>
      <c r="D16" s="154">
        <v>46.38</v>
      </c>
      <c r="E16" s="154">
        <v>25.37</v>
      </c>
      <c r="F16" s="154">
        <v>4.2699999999999996</v>
      </c>
      <c r="G16" s="154">
        <v>16.100000000000001</v>
      </c>
      <c r="H16" s="154">
        <v>0.48</v>
      </c>
      <c r="I16" s="154">
        <v>7.0000000000000007E-2</v>
      </c>
      <c r="J16" s="154">
        <v>0.1</v>
      </c>
      <c r="K16" s="180">
        <v>4902.7</v>
      </c>
      <c r="L16" s="180">
        <v>2602</v>
      </c>
      <c r="M16" s="180">
        <v>2089.44</v>
      </c>
      <c r="N16" s="180">
        <v>41.27</v>
      </c>
    </row>
    <row r="17" spans="1:14" ht="18.600000000000001" customHeight="1">
      <c r="A17" s="152" t="s">
        <v>122</v>
      </c>
      <c r="B17" s="153">
        <v>47.99</v>
      </c>
      <c r="C17" s="154">
        <v>6.52</v>
      </c>
      <c r="D17" s="154">
        <v>45.49</v>
      </c>
      <c r="E17" s="154">
        <v>25.47</v>
      </c>
      <c r="F17" s="154">
        <v>4.41</v>
      </c>
      <c r="G17" s="154">
        <v>15.08</v>
      </c>
      <c r="H17" s="154">
        <v>0.4</v>
      </c>
      <c r="I17" s="154">
        <v>0.06</v>
      </c>
      <c r="J17" s="154">
        <v>0.08</v>
      </c>
      <c r="K17" s="180">
        <v>5000.2</v>
      </c>
      <c r="L17" s="180">
        <v>2593.02</v>
      </c>
      <c r="M17" s="180">
        <v>2066.9699999999998</v>
      </c>
      <c r="N17" s="180">
        <v>41.61</v>
      </c>
    </row>
    <row r="18" spans="1:14" ht="18.600000000000001" customHeight="1">
      <c r="A18" s="152" t="s">
        <v>123</v>
      </c>
      <c r="B18" s="153">
        <v>56.07</v>
      </c>
      <c r="C18" s="154">
        <v>5.56</v>
      </c>
      <c r="D18" s="154">
        <v>38.369999999999997</v>
      </c>
      <c r="E18" s="154">
        <v>20.170000000000002</v>
      </c>
      <c r="F18" s="154">
        <v>2.88</v>
      </c>
      <c r="G18" s="154">
        <v>14.99</v>
      </c>
      <c r="H18" s="154">
        <v>0.24</v>
      </c>
      <c r="I18" s="154">
        <v>0.06</v>
      </c>
      <c r="J18" s="154">
        <v>0.04</v>
      </c>
      <c r="K18" s="180">
        <v>5050.75</v>
      </c>
      <c r="L18" s="180">
        <v>2212.21</v>
      </c>
      <c r="M18" s="180">
        <v>1720.4</v>
      </c>
      <c r="N18" s="180">
        <v>58.71</v>
      </c>
    </row>
    <row r="19" spans="1:14" ht="18.600000000000001" customHeight="1">
      <c r="A19" s="152" t="s">
        <v>124</v>
      </c>
      <c r="B19" s="153">
        <v>49.16</v>
      </c>
      <c r="C19" s="154">
        <v>4.3899999999999997</v>
      </c>
      <c r="D19" s="154">
        <v>46.45</v>
      </c>
      <c r="E19" s="154">
        <v>25.47</v>
      </c>
      <c r="F19" s="154">
        <v>3.82</v>
      </c>
      <c r="G19" s="154">
        <v>16.57</v>
      </c>
      <c r="H19" s="154">
        <v>0.36</v>
      </c>
      <c r="I19" s="154">
        <v>0.06</v>
      </c>
      <c r="J19" s="154">
        <v>0.17</v>
      </c>
      <c r="K19" s="180">
        <v>5787</v>
      </c>
      <c r="L19" s="180">
        <v>2940.61</v>
      </c>
      <c r="M19" s="180">
        <v>2439.35</v>
      </c>
      <c r="N19" s="180">
        <v>49.12</v>
      </c>
    </row>
    <row r="20" spans="1:14" ht="18.600000000000001" customHeight="1">
      <c r="A20" s="152" t="s">
        <v>125</v>
      </c>
      <c r="B20" s="153">
        <v>51.16</v>
      </c>
      <c r="C20" s="154">
        <v>4.79</v>
      </c>
      <c r="D20" s="154">
        <v>44.05</v>
      </c>
      <c r="E20" s="154">
        <v>24.9</v>
      </c>
      <c r="F20" s="154">
        <v>3.72</v>
      </c>
      <c r="G20" s="154">
        <v>14.84</v>
      </c>
      <c r="H20" s="154">
        <v>0.37</v>
      </c>
      <c r="I20" s="154">
        <v>0.08</v>
      </c>
      <c r="J20" s="154">
        <v>0.14000000000000001</v>
      </c>
      <c r="K20" s="180">
        <v>5537.5</v>
      </c>
      <c r="L20" s="180">
        <v>2695.37</v>
      </c>
      <c r="M20" s="180">
        <v>2187.81</v>
      </c>
      <c r="N20" s="180">
        <v>49.95</v>
      </c>
    </row>
    <row r="21" spans="1:14" ht="18.600000000000001" customHeight="1">
      <c r="A21" s="152" t="s">
        <v>126</v>
      </c>
      <c r="B21" s="153">
        <v>53.86</v>
      </c>
      <c r="C21" s="154">
        <v>5.31</v>
      </c>
      <c r="D21" s="154">
        <v>40.83</v>
      </c>
      <c r="E21" s="154">
        <v>22.85</v>
      </c>
      <c r="F21" s="154">
        <v>3.39</v>
      </c>
      <c r="G21" s="154">
        <v>14.07</v>
      </c>
      <c r="H21" s="154">
        <v>0.36</v>
      </c>
      <c r="I21" s="154">
        <v>0.06</v>
      </c>
      <c r="J21" s="154">
        <v>0.11</v>
      </c>
      <c r="K21" s="180">
        <v>5141.13</v>
      </c>
      <c r="L21" s="180">
        <v>2381.77</v>
      </c>
      <c r="M21" s="180">
        <v>1875.37</v>
      </c>
      <c r="N21" s="180">
        <v>44.7</v>
      </c>
    </row>
    <row r="22" spans="1:14" ht="18.600000000000001" customHeight="1">
      <c r="A22" s="152" t="s">
        <v>127</v>
      </c>
      <c r="B22" s="153">
        <v>54.33</v>
      </c>
      <c r="C22" s="154">
        <v>4.92</v>
      </c>
      <c r="D22" s="154">
        <v>40.75</v>
      </c>
      <c r="E22" s="154">
        <v>22.32</v>
      </c>
      <c r="F22" s="154">
        <v>3.48</v>
      </c>
      <c r="G22" s="154">
        <v>14.01</v>
      </c>
      <c r="H22" s="154">
        <v>0.35</v>
      </c>
      <c r="I22" s="154">
        <v>0.05</v>
      </c>
      <c r="J22" s="154">
        <v>0.53</v>
      </c>
      <c r="K22" s="180">
        <v>5416.83</v>
      </c>
      <c r="L22" s="180">
        <v>2471.17</v>
      </c>
      <c r="M22" s="180">
        <v>1957.26</v>
      </c>
      <c r="N22" s="180">
        <v>48.98</v>
      </c>
    </row>
    <row r="23" spans="1:14" ht="18.600000000000001" customHeight="1">
      <c r="A23" s="152" t="s">
        <v>128</v>
      </c>
      <c r="B23" s="153">
        <v>45.77</v>
      </c>
      <c r="C23" s="154">
        <v>7.42</v>
      </c>
      <c r="D23" s="154">
        <v>46.82</v>
      </c>
      <c r="E23" s="154">
        <v>27.07</v>
      </c>
      <c r="F23" s="154">
        <v>4.6100000000000003</v>
      </c>
      <c r="G23" s="154">
        <v>14.58</v>
      </c>
      <c r="H23" s="154">
        <v>0.42</v>
      </c>
      <c r="I23" s="154">
        <v>0.06</v>
      </c>
      <c r="J23" s="154">
        <v>0.08</v>
      </c>
      <c r="K23" s="180">
        <v>5060.17</v>
      </c>
      <c r="L23" s="180">
        <v>2763.85</v>
      </c>
      <c r="M23" s="180">
        <v>2240.3000000000002</v>
      </c>
      <c r="N23" s="180">
        <v>43.75</v>
      </c>
    </row>
    <row r="24" spans="1:14" ht="18.600000000000001" customHeight="1">
      <c r="A24" s="152" t="s">
        <v>129</v>
      </c>
      <c r="B24" s="153">
        <v>48.68</v>
      </c>
      <c r="C24" s="154">
        <v>8.27</v>
      </c>
      <c r="D24" s="154">
        <v>43.05</v>
      </c>
      <c r="E24" s="154">
        <v>23.59</v>
      </c>
      <c r="F24" s="154">
        <v>3.96</v>
      </c>
      <c r="G24" s="154">
        <v>15.02</v>
      </c>
      <c r="H24" s="154">
        <v>0.38</v>
      </c>
      <c r="I24" s="154">
        <v>0.05</v>
      </c>
      <c r="J24" s="154">
        <v>0.06</v>
      </c>
      <c r="K24" s="180">
        <v>4466.5</v>
      </c>
      <c r="L24" s="180">
        <v>2290.81</v>
      </c>
      <c r="M24" s="180">
        <v>1784.88</v>
      </c>
      <c r="N24" s="180">
        <v>43.79</v>
      </c>
    </row>
    <row r="25" spans="1:14" ht="18.600000000000001" customHeight="1">
      <c r="A25" s="152" t="s">
        <v>130</v>
      </c>
      <c r="B25" s="153">
        <v>49.24</v>
      </c>
      <c r="C25" s="154">
        <v>9.07</v>
      </c>
      <c r="D25" s="154">
        <v>41.69</v>
      </c>
      <c r="E25" s="154">
        <v>23.52</v>
      </c>
      <c r="F25" s="154">
        <v>3.76</v>
      </c>
      <c r="G25" s="154">
        <v>13.85</v>
      </c>
      <c r="H25" s="154">
        <v>0.45</v>
      </c>
      <c r="I25" s="154">
        <v>0.05</v>
      </c>
      <c r="J25" s="154">
        <v>7.0000000000000007E-2</v>
      </c>
      <c r="K25" s="180">
        <v>4611.63</v>
      </c>
      <c r="L25" s="180">
        <v>2343.8000000000002</v>
      </c>
      <c r="M25" s="180">
        <v>1845.32</v>
      </c>
      <c r="N25" s="180">
        <v>36.049999999999997</v>
      </c>
    </row>
    <row r="26" spans="1:14" ht="18.600000000000001" customHeight="1">
      <c r="A26" s="152" t="s">
        <v>131</v>
      </c>
      <c r="B26" s="153">
        <v>47.01</v>
      </c>
      <c r="C26" s="154">
        <v>6.67</v>
      </c>
      <c r="D26" s="154">
        <v>46.32</v>
      </c>
      <c r="E26" s="154">
        <v>26.73</v>
      </c>
      <c r="F26" s="154">
        <v>4.6900000000000004</v>
      </c>
      <c r="G26" s="154">
        <v>14.26</v>
      </c>
      <c r="H26" s="154">
        <v>0.39</v>
      </c>
      <c r="I26" s="154">
        <v>7.0000000000000007E-2</v>
      </c>
      <c r="J26" s="154">
        <v>0.19</v>
      </c>
      <c r="K26" s="180">
        <v>4897.25</v>
      </c>
      <c r="L26" s="180">
        <v>2587.75</v>
      </c>
      <c r="M26" s="180">
        <v>2052.5500000000002</v>
      </c>
      <c r="N26" s="180">
        <v>44.56</v>
      </c>
    </row>
    <row r="27" spans="1:14" ht="18.600000000000001" customHeight="1">
      <c r="A27" s="152" t="s">
        <v>132</v>
      </c>
      <c r="B27" s="153">
        <v>54.61</v>
      </c>
      <c r="C27" s="154">
        <v>5.72</v>
      </c>
      <c r="D27" s="154">
        <v>39.67</v>
      </c>
      <c r="E27" s="154">
        <v>23.5</v>
      </c>
      <c r="F27" s="154">
        <v>3.53</v>
      </c>
      <c r="G27" s="154">
        <v>12.11</v>
      </c>
      <c r="H27" s="154">
        <v>0.36</v>
      </c>
      <c r="I27" s="154">
        <v>0.09</v>
      </c>
      <c r="J27" s="154">
        <v>0.09</v>
      </c>
      <c r="K27" s="180">
        <v>5135</v>
      </c>
      <c r="L27" s="180">
        <v>2328.41</v>
      </c>
      <c r="M27" s="180">
        <v>1810.4</v>
      </c>
      <c r="N27" s="180">
        <v>38.29</v>
      </c>
    </row>
    <row r="28" spans="1:14" ht="18.600000000000001" customHeight="1">
      <c r="A28" s="152" t="s">
        <v>133</v>
      </c>
      <c r="B28" s="153">
        <v>43.79</v>
      </c>
      <c r="C28" s="154">
        <v>6.97</v>
      </c>
      <c r="D28" s="154">
        <v>49.25</v>
      </c>
      <c r="E28" s="154">
        <v>26.96</v>
      </c>
      <c r="F28" s="154">
        <v>4.22</v>
      </c>
      <c r="G28" s="154">
        <v>17.399999999999999</v>
      </c>
      <c r="H28" s="154">
        <v>0.54</v>
      </c>
      <c r="I28" s="154">
        <v>0.05</v>
      </c>
      <c r="J28" s="154">
        <v>0.1</v>
      </c>
      <c r="K28" s="180">
        <v>4964.5</v>
      </c>
      <c r="L28" s="180">
        <v>2779.24</v>
      </c>
      <c r="M28" s="180">
        <v>2288.62</v>
      </c>
      <c r="N28" s="180">
        <v>52.18</v>
      </c>
    </row>
    <row r="29" spans="1:14" ht="18.600000000000001" customHeight="1">
      <c r="A29" s="152" t="s">
        <v>134</v>
      </c>
      <c r="B29" s="153">
        <v>53.45</v>
      </c>
      <c r="C29" s="154">
        <v>6.4</v>
      </c>
      <c r="D29" s="154">
        <v>40.15</v>
      </c>
      <c r="E29" s="154">
        <v>21.7</v>
      </c>
      <c r="F29" s="154">
        <v>3.13</v>
      </c>
      <c r="G29" s="154">
        <v>14.85</v>
      </c>
      <c r="H29" s="154">
        <v>0.39</v>
      </c>
      <c r="I29" s="154">
        <v>0.05</v>
      </c>
      <c r="J29" s="154">
        <v>0.05</v>
      </c>
      <c r="K29" s="180">
        <v>5424.25</v>
      </c>
      <c r="L29" s="180">
        <v>2507.09</v>
      </c>
      <c r="M29" s="180">
        <v>2017.23</v>
      </c>
      <c r="N29" s="180">
        <v>39.159999999999997</v>
      </c>
    </row>
    <row r="30" spans="1:14" ht="18.600000000000001" customHeight="1">
      <c r="A30" s="152" t="s">
        <v>135</v>
      </c>
      <c r="B30" s="153">
        <v>54.22</v>
      </c>
      <c r="C30" s="154">
        <v>3.61</v>
      </c>
      <c r="D30" s="154">
        <v>42.17</v>
      </c>
      <c r="E30" s="154">
        <v>24.28</v>
      </c>
      <c r="F30" s="154">
        <v>3.63</v>
      </c>
      <c r="G30" s="154">
        <v>13.72</v>
      </c>
      <c r="H30" s="154">
        <v>0.41</v>
      </c>
      <c r="I30" s="154">
        <v>0.08</v>
      </c>
      <c r="J30" s="154">
        <v>0.05</v>
      </c>
      <c r="K30" s="180">
        <v>6076.5</v>
      </c>
      <c r="L30" s="180">
        <v>2833.36</v>
      </c>
      <c r="M30" s="180">
        <v>2311.87</v>
      </c>
      <c r="N30" s="180">
        <v>38.32</v>
      </c>
    </row>
    <row r="31" spans="1:14" ht="18.600000000000001" customHeight="1">
      <c r="A31" s="152" t="s">
        <v>136</v>
      </c>
      <c r="B31" s="153">
        <v>45.17</v>
      </c>
      <c r="C31" s="154">
        <v>7.36</v>
      </c>
      <c r="D31" s="154">
        <v>47.48</v>
      </c>
      <c r="E31" s="154">
        <v>25.29</v>
      </c>
      <c r="F31" s="154">
        <v>4.3899999999999997</v>
      </c>
      <c r="G31" s="154">
        <v>17.3</v>
      </c>
      <c r="H31" s="154">
        <v>0.37</v>
      </c>
      <c r="I31" s="154">
        <v>0.05</v>
      </c>
      <c r="J31" s="154">
        <v>0.09</v>
      </c>
      <c r="K31" s="180">
        <v>4761</v>
      </c>
      <c r="L31" s="180">
        <v>2609.64</v>
      </c>
      <c r="M31" s="180">
        <v>2101.83</v>
      </c>
      <c r="N31" s="180">
        <v>54.86</v>
      </c>
    </row>
    <row r="32" spans="1:14" ht="18.600000000000001" customHeight="1">
      <c r="A32" s="152" t="s">
        <v>137</v>
      </c>
      <c r="B32" s="153">
        <v>37.22</v>
      </c>
      <c r="C32" s="154">
        <v>5.31</v>
      </c>
      <c r="D32" s="154">
        <v>57.48</v>
      </c>
      <c r="E32" s="154">
        <v>35.99</v>
      </c>
      <c r="F32" s="154">
        <v>4.71</v>
      </c>
      <c r="G32" s="154">
        <v>15.5</v>
      </c>
      <c r="H32" s="154">
        <v>1.1000000000000001</v>
      </c>
      <c r="I32" s="154">
        <v>0.09</v>
      </c>
      <c r="J32" s="154">
        <v>0.1</v>
      </c>
      <c r="K32" s="180">
        <v>6104.5</v>
      </c>
      <c r="L32" s="180">
        <v>3833.69</v>
      </c>
      <c r="M32" s="180">
        <v>3356.06</v>
      </c>
      <c r="N32" s="180">
        <v>31.5</v>
      </c>
    </row>
    <row r="33" spans="1:14" ht="18.600000000000001" customHeight="1" thickBot="1">
      <c r="A33" s="156" t="s">
        <v>138</v>
      </c>
      <c r="B33" s="157">
        <v>45.88</v>
      </c>
      <c r="C33" s="158">
        <v>6.4</v>
      </c>
      <c r="D33" s="158">
        <v>47.73</v>
      </c>
      <c r="E33" s="158">
        <v>27.88</v>
      </c>
      <c r="F33" s="158">
        <v>3.79</v>
      </c>
      <c r="G33" s="158">
        <v>15.52</v>
      </c>
      <c r="H33" s="158">
        <v>0.4</v>
      </c>
      <c r="I33" s="158">
        <v>7.0000000000000007E-2</v>
      </c>
      <c r="J33" s="158">
        <v>0.08</v>
      </c>
      <c r="K33" s="181">
        <v>5088</v>
      </c>
      <c r="L33" s="181">
        <v>2751.49</v>
      </c>
      <c r="M33" s="181">
        <v>2271.85</v>
      </c>
      <c r="N33" s="181">
        <v>38.24</v>
      </c>
    </row>
    <row r="34" spans="1:14" s="160" customFormat="1" ht="63.95" customHeight="1">
      <c r="A34" s="182" t="s">
        <v>160</v>
      </c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</row>
    <row r="35" spans="1:14" ht="18" customHeight="1">
      <c r="A35" s="161" t="str">
        <f>"資料來源："&amp;I1</f>
        <v>資料來源：依據環境保護署環境督察總隊之各直轄市及縣、市垃圾性質統計資料編製。</v>
      </c>
      <c r="B35" s="161"/>
      <c r="C35" s="161"/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1"/>
    </row>
    <row r="36" spans="1:14" ht="18" customHeight="1">
      <c r="A36" s="162" t="str">
        <f>"填表說明："&amp;J1</f>
        <v>填表說明：本表編製1份自存，電子檔上載本署網站。</v>
      </c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</row>
    <row r="37" spans="1:14" ht="18" customHeight="1">
      <c r="A37" s="183" t="str">
        <f>IF(K1&gt;0,K1,"")</f>
        <v/>
      </c>
      <c r="B37" s="183"/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</row>
  </sheetData>
  <mergeCells count="18">
    <mergeCell ref="A36:N36"/>
    <mergeCell ref="A37:N37"/>
    <mergeCell ref="D8:J8"/>
    <mergeCell ref="K8:K9"/>
    <mergeCell ref="L8:L9"/>
    <mergeCell ref="M8:M9"/>
    <mergeCell ref="A34:N34"/>
    <mergeCell ref="A35:N35"/>
    <mergeCell ref="A3:C3"/>
    <mergeCell ref="A4:C4"/>
    <mergeCell ref="A5:N5"/>
    <mergeCell ref="A6:N6"/>
    <mergeCell ref="A7:A10"/>
    <mergeCell ref="B7:J7"/>
    <mergeCell ref="K7:M7"/>
    <mergeCell ref="N7:N10"/>
    <mergeCell ref="B8:B9"/>
    <mergeCell ref="C8:C9"/>
  </mergeCells>
  <phoneticPr fontId="8" type="noConversion"/>
  <pageMargins left="0.74803149606299213" right="0.74803149606299213" top="0.59055118110236227" bottom="0.59055118110236227" header="0.31496062992125984" footer="0.31496062992125984"/>
  <pageSetup paperSize="9" scale="69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5</vt:i4>
      </vt:variant>
    </vt:vector>
  </HeadingPairs>
  <TitlesOfParts>
    <vt:vector size="9" baseType="lpstr">
      <vt:lpstr>廚餘總產出量</vt:lpstr>
      <vt:lpstr>107年度全國(及各縣市)垃圾清理概況(1080318版)</vt:lpstr>
      <vt:lpstr>107年度垃圾性質分析</vt:lpstr>
      <vt:lpstr>107年度垃圾性質分析(續)</vt:lpstr>
      <vt:lpstr>'107年度垃圾性質分析'!pp</vt:lpstr>
      <vt:lpstr>'107年度垃圾性質分析(續)'!pp</vt:lpstr>
      <vt:lpstr>'107年度全國(及各縣市)垃圾清理概況(1080318版)'!Print_Area</vt:lpstr>
      <vt:lpstr>'107年度垃圾性質分析'!Print_Area</vt:lpstr>
      <vt:lpstr>'107年度垃圾性質分析(續)'!Print_Area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莊雅婷</dc:creator>
  <cp:lastModifiedBy>莊雅婷</cp:lastModifiedBy>
  <dcterms:created xsi:type="dcterms:W3CDTF">2019-08-13T02:50:44Z</dcterms:created>
  <dcterms:modified xsi:type="dcterms:W3CDTF">2019-08-13T02:57:41Z</dcterms:modified>
</cp:coreProperties>
</file>